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enda\OneDrive - VRV a.s\01_Projekty\1387_Radimovicky_Svrabovsky\03_PROJEKT\202509_Rozpocet\"/>
    </mc:Choice>
  </mc:AlternateContent>
  <bookViews>
    <workbookView xWindow="0" yWindow="0" windowWidth="0" windowHeight="0"/>
  </bookViews>
  <sheets>
    <sheet name="Rekapitulace stavby" sheetId="1" r:id="rId1"/>
    <sheet name="SO 4 - Následná péče - 1...." sheetId="2" r:id="rId2"/>
    <sheet name="SO 5 - Následná péče - 2...." sheetId="3" r:id="rId3"/>
    <sheet name="SO 6 - Následná péče - 3.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4 - Následná péče - 1....'!$C$117:$K$185</definedName>
    <definedName name="_xlnm.Print_Area" localSheetId="1">'SO 4 - Následná péče - 1....'!$C$4:$J$39,'SO 4 - Následná péče - 1....'!$C$50:$J$76,'SO 4 - Následná péče - 1....'!$C$82:$J$99,'SO 4 - Následná péče - 1....'!$C$105:$K$185</definedName>
    <definedName name="_xlnm.Print_Titles" localSheetId="1">'SO 4 - Následná péče - 1....'!$117:$117</definedName>
    <definedName name="_xlnm._FilterDatabase" localSheetId="2" hidden="1">'SO 5 - Následná péče - 2....'!$C$117:$K$212</definedName>
    <definedName name="_xlnm.Print_Area" localSheetId="2">'SO 5 - Následná péče - 2....'!$C$4:$J$39,'SO 5 - Následná péče - 2....'!$C$50:$J$76,'SO 5 - Následná péče - 2....'!$C$82:$J$99,'SO 5 - Následná péče - 2....'!$C$105:$K$212</definedName>
    <definedName name="_xlnm.Print_Titles" localSheetId="2">'SO 5 - Následná péče - 2....'!$117:$117</definedName>
    <definedName name="_xlnm._FilterDatabase" localSheetId="3" hidden="1">'SO 6 - Následná péče - 3....'!$C$118:$K$203</definedName>
    <definedName name="_xlnm.Print_Area" localSheetId="3">'SO 6 - Následná péče - 3....'!$C$4:$J$39,'SO 6 - Následná péče - 3....'!$C$50:$J$76,'SO 6 - Následná péče - 3....'!$C$82:$J$100,'SO 6 - Následná péče - 3....'!$C$106:$K$203</definedName>
    <definedName name="_xlnm.Print_Titles" localSheetId="3">'SO 6 - Následná péče - 3....'!$118:$118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88"/>
  <c r="BH188"/>
  <c r="BG188"/>
  <c r="BF188"/>
  <c r="T188"/>
  <c r="T187"/>
  <c r="R188"/>
  <c r="R187"/>
  <c r="P188"/>
  <c r="P187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60"/>
  <c r="BH160"/>
  <c r="BG160"/>
  <c r="BF160"/>
  <c r="T160"/>
  <c r="R160"/>
  <c r="P160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3" r="J37"/>
  <c r="J36"/>
  <c i="1" r="AY96"/>
  <c i="3" r="J35"/>
  <c i="1" r="AX96"/>
  <c i="3" r="BI207"/>
  <c r="BH207"/>
  <c r="BG207"/>
  <c r="BF207"/>
  <c r="T207"/>
  <c r="R207"/>
  <c r="P207"/>
  <c r="BI201"/>
  <c r="BH201"/>
  <c r="BG201"/>
  <c r="BF201"/>
  <c r="T201"/>
  <c r="R201"/>
  <c r="P201"/>
  <c r="BI195"/>
  <c r="BH195"/>
  <c r="BG195"/>
  <c r="BF195"/>
  <c r="T195"/>
  <c r="R195"/>
  <c r="P195"/>
  <c r="BI192"/>
  <c r="BH192"/>
  <c r="BG192"/>
  <c r="BF192"/>
  <c r="T192"/>
  <c r="R192"/>
  <c r="P192"/>
  <c r="BI186"/>
  <c r="BH186"/>
  <c r="BG186"/>
  <c r="BF186"/>
  <c r="T186"/>
  <c r="R186"/>
  <c r="P186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89"/>
  <c r="E7"/>
  <c r="E108"/>
  <c i="2" r="J37"/>
  <c r="J36"/>
  <c i="1" r="AY95"/>
  <c i="2" r="J35"/>
  <c i="1" r="AX95"/>
  <c i="2"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1" r="L90"/>
  <c r="AM90"/>
  <c r="AM89"/>
  <c r="L89"/>
  <c r="AM87"/>
  <c r="L87"/>
  <c r="L85"/>
  <c r="L84"/>
  <c i="2" r="J165"/>
  <c r="BK121"/>
  <c r="J121"/>
  <c r="J180"/>
  <c r="J168"/>
  <c r="J148"/>
  <c r="J126"/>
  <c i="3" r="BK201"/>
  <c r="BK175"/>
  <c r="BK168"/>
  <c r="BK148"/>
  <c r="J121"/>
  <c i="4" r="J160"/>
  <c r="J142"/>
  <c i="2" r="BK148"/>
  <c r="J34"/>
  <c i="3" r="BK121"/>
  <c r="J161"/>
  <c r="BK143"/>
  <c r="BK158"/>
  <c i="4" r="J175"/>
  <c r="J127"/>
  <c r="J132"/>
  <c r="J169"/>
  <c r="BK122"/>
  <c i="2" r="J152"/>
  <c r="BK126"/>
  <c r="BK174"/>
  <c r="BK165"/>
  <c r="J131"/>
  <c i="3" r="J207"/>
  <c r="BK179"/>
  <c r="J158"/>
  <c r="J195"/>
  <c r="BK192"/>
  <c i="4" r="J188"/>
  <c r="BK132"/>
  <c r="BK188"/>
  <c r="J122"/>
  <c r="J153"/>
  <c i="2" r="F34"/>
  <c i="3" r="J143"/>
  <c i="4" r="BK181"/>
  <c r="BK175"/>
  <c r="BK153"/>
  <c i="2" r="BK131"/>
  <c r="BK168"/>
  <c r="J141"/>
  <c i="3" r="BK161"/>
  <c r="BK186"/>
  <c r="J153"/>
  <c r="J138"/>
  <c i="4" r="BK149"/>
  <c r="BK145"/>
  <c r="J149"/>
  <c i="2" r="J144"/>
  <c r="BK180"/>
  <c r="BK152"/>
  <c r="BK159"/>
  <c i="3" r="J175"/>
  <c r="J168"/>
  <c r="J148"/>
  <c i="4" r="J166"/>
  <c r="BK169"/>
  <c r="J145"/>
  <c i="2" r="BK134"/>
  <c i="1" r="AS94"/>
  <c i="2" r="BK144"/>
  <c i="3" r="BK207"/>
  <c r="BK138"/>
  <c r="J201"/>
  <c r="J171"/>
  <c i="2" r="BK141"/>
  <c r="J174"/>
  <c r="J159"/>
  <c r="J134"/>
  <c i="3" r="J186"/>
  <c r="J192"/>
  <c r="BK195"/>
  <c r="J179"/>
  <c r="BK153"/>
  <c r="BK171"/>
  <c i="4" r="J135"/>
  <c r="BK142"/>
  <c r="BK160"/>
  <c r="BK135"/>
  <c r="J181"/>
  <c r="BK166"/>
  <c r="BK127"/>
  <c i="3" l="1" r="BK120"/>
  <c r="J120"/>
  <c r="J98"/>
  <c i="2" r="BK120"/>
  <c r="J120"/>
  <c r="J98"/>
  <c r="T120"/>
  <c r="T119"/>
  <c r="T118"/>
  <c i="3" r="P120"/>
  <c r="P119"/>
  <c r="P118"/>
  <c i="1" r="AU96"/>
  <c i="2" r="R120"/>
  <c r="R119"/>
  <c r="R118"/>
  <c i="3" r="R120"/>
  <c r="R119"/>
  <c r="R118"/>
  <c i="4" r="BK121"/>
  <c r="J121"/>
  <c r="J98"/>
  <c r="R121"/>
  <c r="R120"/>
  <c r="R119"/>
  <c i="2" r="P120"/>
  <c r="P119"/>
  <c r="P118"/>
  <c i="1" r="AU95"/>
  <c i="3" r="T120"/>
  <c r="T119"/>
  <c r="T118"/>
  <c i="4" r="P121"/>
  <c r="P120"/>
  <c r="P119"/>
  <c i="1" r="AU97"/>
  <c i="4" r="T121"/>
  <c r="T120"/>
  <c r="T119"/>
  <c r="BK187"/>
  <c r="J187"/>
  <c r="J99"/>
  <c r="J113"/>
  <c r="BE132"/>
  <c r="BE145"/>
  <c r="E85"/>
  <c r="F92"/>
  <c r="BE122"/>
  <c r="BE135"/>
  <c r="BE153"/>
  <c r="BE175"/>
  <c r="BE127"/>
  <c r="BE149"/>
  <c r="BE160"/>
  <c r="BE142"/>
  <c r="BE166"/>
  <c r="BE169"/>
  <c r="BE181"/>
  <c r="BE188"/>
  <c i="2" r="BK119"/>
  <c r="J119"/>
  <c r="J97"/>
  <c i="3" r="BE121"/>
  <c r="BE138"/>
  <c r="BE168"/>
  <c r="BE171"/>
  <c r="J112"/>
  <c r="BE161"/>
  <c r="BE195"/>
  <c r="F115"/>
  <c r="BE143"/>
  <c r="BE201"/>
  <c r="E85"/>
  <c r="BE207"/>
  <c r="BE192"/>
  <c r="BE148"/>
  <c r="BE179"/>
  <c r="BE158"/>
  <c r="BE175"/>
  <c r="BE186"/>
  <c r="BE153"/>
  <c i="2" r="BE126"/>
  <c r="BE134"/>
  <c r="J89"/>
  <c r="F92"/>
  <c r="BE121"/>
  <c r="BE152"/>
  <c r="BE159"/>
  <c r="BE165"/>
  <c r="BE168"/>
  <c r="BE174"/>
  <c r="BE180"/>
  <c r="E85"/>
  <c r="BE131"/>
  <c r="BE141"/>
  <c r="BE144"/>
  <c r="BE148"/>
  <c i="1" r="AW95"/>
  <c r="BA95"/>
  <c i="4" r="F35"/>
  <c i="1" r="BB97"/>
  <c i="2" r="F36"/>
  <c i="1" r="BC95"/>
  <c i="3" r="F37"/>
  <c i="1" r="BD96"/>
  <c i="2" r="F37"/>
  <c i="1" r="BD95"/>
  <c i="4" r="F34"/>
  <c i="1" r="BA97"/>
  <c i="2" r="F35"/>
  <c i="1" r="BB95"/>
  <c i="3" r="F35"/>
  <c i="1" r="BB96"/>
  <c i="3" r="J34"/>
  <c i="1" r="AW96"/>
  <c i="3" r="F36"/>
  <c i="1" r="BC96"/>
  <c i="3" r="F34"/>
  <c i="1" r="BA96"/>
  <c i="4" r="F36"/>
  <c i="1" r="BC97"/>
  <c i="4" r="J34"/>
  <c i="1" r="AW97"/>
  <c i="4" r="F37"/>
  <c i="1" r="BD97"/>
  <c i="3" l="1" r="BK119"/>
  <c r="J119"/>
  <c r="J97"/>
  <c i="4" r="BK120"/>
  <c r="J120"/>
  <c r="J97"/>
  <c i="3" r="BK118"/>
  <c r="J118"/>
  <c r="J96"/>
  <c i="2" r="BK118"/>
  <c r="J118"/>
  <c r="J96"/>
  <c i="3" r="J33"/>
  <c i="1" r="AV96"/>
  <c r="AT96"/>
  <c r="AU94"/>
  <c i="3" r="F33"/>
  <c i="1" r="AZ96"/>
  <c r="BB94"/>
  <c r="AX94"/>
  <c r="BC94"/>
  <c r="AY94"/>
  <c i="4" r="F33"/>
  <c i="1" r="AZ97"/>
  <c i="2" r="J33"/>
  <c i="1" r="AV95"/>
  <c r="AT95"/>
  <c i="2" r="F33"/>
  <c i="1" r="AZ95"/>
  <c r="BD94"/>
  <c r="W33"/>
  <c r="BA94"/>
  <c r="W30"/>
  <c i="4" r="J33"/>
  <c i="1" r="AV97"/>
  <c r="AT97"/>
  <c i="4" l="1" r="BK119"/>
  <c r="J119"/>
  <c r="J96"/>
  <c i="2" r="J30"/>
  <c i="1" r="AG95"/>
  <c r="AW94"/>
  <c r="AK30"/>
  <c r="W31"/>
  <c r="W32"/>
  <c i="3" r="J30"/>
  <c i="1" r="AG96"/>
  <c r="AN96"/>
  <c r="AZ94"/>
  <c r="AV94"/>
  <c r="AK29"/>
  <c i="3" l="1" r="J39"/>
  <c i="2" r="J39"/>
  <c i="1" r="AN95"/>
  <c i="4" r="J30"/>
  <c i="1" r="AG97"/>
  <c r="AG94"/>
  <c r="AK26"/>
  <c r="AK35"/>
  <c r="AT94"/>
  <c r="W29"/>
  <c i="4" l="1" r="J39"/>
  <c i="1" r="AN94"/>
  <c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<sst xmlns="http://schemas.openxmlformats.org/spreadsheetml/2006/main">
  <si>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</si>
  <si>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</si>
  <si>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</si>
  <si>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</si>
  <si>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</si>
  <si>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{44276080-53b9-4333-b912-6a7ca9448003}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</si>
  <si>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</si>
  <si>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</si>
  <si>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</si>
  <si>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</si>
  <si>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</si>
  <si>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</si>
  <si>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</si>
  <si>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</si>
  <si>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1387/006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</si>
  <si>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</si>
  <si>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</si>
  <si>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potoků Radimovický a Svrabovský - Následná péče</t>
  </si>
  <si>
    <t>KSO:</t>
  </si>
  <si>
    <t>CC-CZ:</t>
  </si>
  <si>
    <t>Místo:</t>
  </si>
  <si>
    <t>Náchod u Tábora</t>
  </si>
  <si>
    <t>Datum:</t>
  </si>
  <si>
    <t>22. 5. 2024</t>
  </si>
  <si>
    <t>Zadavatel:</t>
  </si>
  <si>
    <t>IČ:</t>
  </si>
  <si>
    <t>01312774</t>
  </si>
  <si>
    <t>Česká republika – Státní pozemkový úřad</t>
  </si>
  <si>
    <t>DIČ:</t>
  </si>
  <si>
    <t>CZ01312774</t>
  </si>
  <si>
    <t>Uchazeč:</t>
  </si>
  <si>
    <t>Vyplň údaj</t>
  </si>
  <si>
    <t>Projektant:</t>
  </si>
  <si>
    <t>Ing. Pavel Benda</t>
  </si>
  <si>
    <t>True</t>
  </si>
  <si>
    <t>Zpracovatel:</t>
  </si>
  <si>
    <t>47116901</t>
  </si>
  <si>
    <t xml:space="preserve">Vodohospodárský rozvoj a výstavba a.s. </t>
  </si>
  <si>
    <t>CZ47116901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</si>
  <si>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</si>
  <si>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</si>
  <si>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</si>
  <si>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</si>
  <si>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</si>
  <si>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</si>
  <si>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</si>
  <si>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</si>
  <si>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</si>
  <si>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</si>
  <si>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</si>
  <si>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</si>
  <si>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</si>
  <si>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</si>
  <si>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</si>
  <si>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</si>
  <si>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</si>
  <si>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</si>
  <si>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</si>
  <si>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</si>
  <si>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</si>
  <si>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</si>
  <si>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</si>
  <si>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</si>
  <si>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</si>
  <si>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</si>
  <si>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</si>
  <si>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</si>
  <si>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</si>
  <si>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</si>
  <si>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</si>
  <si>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</si>
  <si>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</si>
  <si>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</si>
  <si>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</si>
  <si>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</si>
  <si>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</si>
  <si>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</si>
  <si>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</si>
  <si>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</si>
  <si>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</si>
  <si>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</si>
  <si>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</si>
  <si>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</si>
  <si>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</si>
  <si>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</si>
  <si>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4</t>
  </si>
  <si>
    <t>Následná péče - 1. rok</t>
  </si>
  <si>
    <t>STA</t>
  </si>
  <si>
    <t>1</t>
  </si>
  <si>
    <t>{bb852cdf-431f-4ef5-97f7-7d8a3d8321c0}</t>
  </si>
  <si>
    <t>2</t>
  </si>
  <si>
    <t>SO 5</t>
  </si>
  <si>
    <t>Následná péče - 2. rok</t>
  </si>
  <si>
    <t>{aeaec149-ec34-4f38-915a-611753e0316f}</t>
  </si>
  <si>
    <t>SO 6</t>
  </si>
  <si>
    <t>Následná péče - 3. rok</t>
  </si>
  <si>
    <t>{dbe47d7e-7ced-4393-bec4-e11660fe7595}</t>
  </si>
  <si>
    <t>KRYCÍ LIST SOUPISU PRACÍ</t>
  </si>
  <si>
    <t>Objekt:</t>
  </si>
  <si>
    <t>SO 4 - Následná péče - 1. rok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</si>
  <si>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</si>
  <si>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</si>
  <si>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</si>
  <si>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</si>
  <si>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</si>
  <si>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</si>
  <si>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</si>
  <si>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</si>
  <si>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</si>
  <si>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</si>
  <si>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</si>
  <si>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</si>
  <si>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</si>
  <si>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</si>
  <si>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</si>
  <si>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</si>
  <si>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</si>
  <si>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</si>
  <si>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</si>
  <si>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</si>
  <si>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</si>
  <si>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</si>
  <si>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</si>
  <si>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</si>
  <si>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</si>
  <si>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183104512</t>
  </si>
  <si>
    <t>Kopání jamek pro výsadbu sazenic D 500 mm hl 600 mm v půdě nezabuřeněné zemina 2</t>
  </si>
  <si>
    <t>kus</t>
  </si>
  <si>
    <t>CS ÚRS 2025 02</t>
  </si>
  <si>
    <t>4</t>
  </si>
  <si>
    <t>-1103438197</t>
  </si>
  <si>
    <t>PP</t>
  </si>
  <si>
    <t>Kopání jamek pro výsadbu sazenic velikost jamky průměr 500 mm, hl. 600 mm v půdě nezabuřeněné zemina 2</t>
  </si>
  <si>
    <t>Online PSC</t>
  </si>
  <si>
    <t>https://podminky.urs.cz/item/CS_URS_2025_02/183104512</t>
  </si>
  <si>
    <t>VV</t>
  </si>
  <si>
    <t>"výměna odumřelých kusů - 10 %"</t>
  </si>
  <si>
    <t>274*0,1</t>
  </si>
  <si>
    <t>184004413</t>
  </si>
  <si>
    <t>Výsadba sazenic stromů v přes 1500 do 3000 mm do jamky D 500 mm hl 600 mm</t>
  </si>
  <si>
    <t>-1887258284</t>
  </si>
  <si>
    <t>Výsadba sazenic bez vykopání jamek a bez donesení hlíny stromů (odrostků) v. přes 1500 do 3000 mm, jamky o průměru 500 mm, hl. 600 mm</t>
  </si>
  <si>
    <t>https://podminky.urs.cz/item/CS_URS_2025_02/184004413</t>
  </si>
  <si>
    <t>3</t>
  </si>
  <si>
    <t>184807101</t>
  </si>
  <si>
    <t>Okopání sazenic zemina 1</t>
  </si>
  <si>
    <t>-423132780</t>
  </si>
  <si>
    <t>Okopání sazenic do hloubky 100 mm a do čtverce 500 x 500 mm okolo sazenic s odstraněním plevele a jeho ponecháním vedle okopaných ploch zemina 1</t>
  </si>
  <si>
    <t>https://podminky.urs.cz/item/CS_URS_2025_02/184807101</t>
  </si>
  <si>
    <t>184807911</t>
  </si>
  <si>
    <t>Kůl l 2 m D 40 až 60 mm k sazenici 1 až 3 leté</t>
  </si>
  <si>
    <t>-623975623</t>
  </si>
  <si>
    <t>Dodání a osazení kůlu k sazenici délky 2 m, průměru od 40 do 60 mm, s upevněním sazenice ke kůlu motouzem, sazenice 1 až 3 leté</t>
  </si>
  <si>
    <t>https://podminky.urs.cz/item/CS_URS_2025_02/184807911</t>
  </si>
  <si>
    <t>"revize stávajících kůlů, náhrada 10% z nich"</t>
  </si>
  <si>
    <t>"celkový počet kůlů * 0,1"</t>
  </si>
  <si>
    <t>704* 0,1</t>
  </si>
  <si>
    <t>Součet</t>
  </si>
  <si>
    <t>5</t>
  </si>
  <si>
    <t>184808111</t>
  </si>
  <si>
    <t>Vyvětvení a tvarový ořez dřevin v do 3 m</t>
  </si>
  <si>
    <t>-109539839</t>
  </si>
  <si>
    <t>Vyvětvení a tvarový ořez dřevin s úpravou koruny s odnesením odpadu na vzdálenost do 200 m a jeho spálením, při výšce stromu do 3 m</t>
  </si>
  <si>
    <t>https://podminky.urs.cz/item/CS_URS_2025_02/184808111</t>
  </si>
  <si>
    <t>6</t>
  </si>
  <si>
    <t>184808211</t>
  </si>
  <si>
    <t>Ochrana sazenic proti škodám zvěří nátěrem nebo postřikem</t>
  </si>
  <si>
    <t>1863727454</t>
  </si>
  <si>
    <t>Ochrana sazenic proti škodám zvěří nátěrem nebo postřikem ochranným prostředkem</t>
  </si>
  <si>
    <t>https://podminky.urs.cz/item/CS_URS_2025_02/184808211</t>
  </si>
  <si>
    <t>274</t>
  </si>
  <si>
    <t>7</t>
  </si>
  <si>
    <t>184808321</t>
  </si>
  <si>
    <t>Hnojení ostatních dřevin organickými hnojivy přes 3 do 5 kg k jedné sazenici</t>
  </si>
  <si>
    <t>664151251</t>
  </si>
  <si>
    <t>Hnojení sazenic s promísením hnojiva se zeminou bez dodání hnojiva ostatních dřevin při okopání nebo obrytí, organickými hnojivy v množství od 3 do 5 kg k 1 sazenici</t>
  </si>
  <si>
    <t>https://podminky.urs.cz/item/CS_URS_2025_02/184808321</t>
  </si>
  <si>
    <t>8</t>
  </si>
  <si>
    <t>184911111</t>
  </si>
  <si>
    <t>Znovuuvázání dřeviny ke kůlům</t>
  </si>
  <si>
    <t>-76775529</t>
  </si>
  <si>
    <t>Znovuuvázání dřeviny jedním úvazkem ke stávajícímu kůlu</t>
  </si>
  <si>
    <t>https://podminky.urs.cz/item/CS_URS_2025_02/184911111</t>
  </si>
  <si>
    <t>9</t>
  </si>
  <si>
    <t>184911421</t>
  </si>
  <si>
    <t>Mulčování rostlin kůrou tl do 0,1 m v rovině a svahu do 1:5</t>
  </si>
  <si>
    <t>m2</t>
  </si>
  <si>
    <t>-80068913</t>
  </si>
  <si>
    <t>Mulčování vysazených rostlin mulčovací kůrou, tl. do 100 mm v rovině nebo na svahu do 1:5</t>
  </si>
  <si>
    <t>https://podminky.urs.cz/item/CS_URS_2025_02/184911421</t>
  </si>
  <si>
    <t>"Počet stromů * mulčovaná plocha"</t>
  </si>
  <si>
    <t>274*0,25</t>
  </si>
  <si>
    <t>10</t>
  </si>
  <si>
    <t>M</t>
  </si>
  <si>
    <t>10391100</t>
  </si>
  <si>
    <t>kůra mulčovací VL</t>
  </si>
  <si>
    <t>m3</t>
  </si>
  <si>
    <t>-984360811</t>
  </si>
  <si>
    <t>68,5*0,103 'Přepočtené koeficientem množství</t>
  </si>
  <si>
    <t>11</t>
  </si>
  <si>
    <t>185804311</t>
  </si>
  <si>
    <t>Zalití rostlin vodou plocha do 20 m2</t>
  </si>
  <si>
    <t>96028908</t>
  </si>
  <si>
    <t>Zalití rostlin vodou plochy záhonů jednotlivě do 20 m2</t>
  </si>
  <si>
    <t>https://podminky.urs.cz/item/CS_URS_2025_02/185804311</t>
  </si>
  <si>
    <t>"Zálivka 10x za vegetační období, 50 l na 1 dřevinu""</t>
  </si>
  <si>
    <t>10*274*50/1000</t>
  </si>
  <si>
    <t>185851121</t>
  </si>
  <si>
    <t>Dovoz vody pro zálivku rostlin za vzdálenost do 1000 m</t>
  </si>
  <si>
    <t>-653989361</t>
  </si>
  <si>
    <t>Dovoz vody pro zálivku rostlin na vzdálenost do 1000 m</t>
  </si>
  <si>
    <t>https://podminky.urs.cz/item/CS_URS_2025_02/185851121</t>
  </si>
  <si>
    <t>13</t>
  </si>
  <si>
    <t>185851129</t>
  </si>
  <si>
    <t>Příplatek k dovozu vody pro zálivku rostlin do 1000 m ZKD 1000 m</t>
  </si>
  <si>
    <t>1466886730</t>
  </si>
  <si>
    <t>Dovoz vody pro zálivku rostlin Příplatek k ceně za každých dalších i započatých 1000 m</t>
  </si>
  <si>
    <t>https://podminky.urs.cz/item/CS_URS_2025_02/185851129</t>
  </si>
  <si>
    <t>SO 5 - Následná péče - 2. rok</t>
  </si>
  <si>
    <t>127751101</t>
  </si>
  <si>
    <t>Vykopávky pod vodou v hornině třídy těžitelnosti I a II skupiny 1 až 4 tl vrstvy do 0,5 m objem do 1000 m3 strojně</t>
  </si>
  <si>
    <t>150252715</t>
  </si>
  <si>
    <t>Vykopávky pod vodou strojně na hloubku do 5 m pod projektem stanovenou hladinou vody v horninách třídy těžitelnosti I a II skupiny 1 až 4, průměrné tloušťky projektované vrstvy do 0,50 m do 1 000 m3</t>
  </si>
  <si>
    <t>https://podminky.urs.cz/item/CS_URS_2025_02/127751101</t>
  </si>
  <si>
    <t>Čištění tůní po 2 letech od realizace revitalizace - odstranění sedimentu z nově vytvořeného koryta uloženého v tůních</t>
  </si>
  <si>
    <t>Těžba sedimentu proběhne v tůních T1, T2, T3, T4 a T11</t>
  </si>
  <si>
    <t>předpoklad těžby sedimentu v množství 1/3 původního výkopu tůně viz D.1.2.</t>
  </si>
  <si>
    <t>T1</t>
  </si>
  <si>
    <t>326/3</t>
  </si>
  <si>
    <t>T2</t>
  </si>
  <si>
    <t>98,4/3</t>
  </si>
  <si>
    <t>T3</t>
  </si>
  <si>
    <t>124,3/3</t>
  </si>
  <si>
    <t>T4</t>
  </si>
  <si>
    <t>118,8/3</t>
  </si>
  <si>
    <t>T11</t>
  </si>
  <si>
    <t>51,75/3</t>
  </si>
  <si>
    <t>162351103</t>
  </si>
  <si>
    <t>Vodorovné přemístění přes 50 do 500 m výkopku/sypaniny z horniny třídy těžitelnosti I skupiny 1 až 3</t>
  </si>
  <si>
    <t>-1399704080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</si>
  <si>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</si>
  <si>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</si>
  <si>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Přesun sedimentů vytěženžch z tůní</t>
  </si>
  <si>
    <t>239,75</t>
  </si>
  <si>
    <t>181006114</t>
  </si>
  <si>
    <t>Rozprostření zemin tl vrstvy do 0,3 m schopných zúrodnění v rovině a sklonu do 1:5</t>
  </si>
  <si>
    <t>1813051760</t>
  </si>
  <si>
    <t>Rozprostření zemin schopných zúrodnění v rovině a ve sklonu do 1:5, tloušťka vrstvy přes 0,20 do 0,30 m</t>
  </si>
  <si>
    <t>https://podminky.urs.cz/item/CS_URS_2025_02/181006114</t>
  </si>
  <si>
    <t>Rozprostření vytěženého sedimentu z tůní na lokality vytipované viz D.1.2.</t>
  </si>
  <si>
    <t>239,75/0,3</t>
  </si>
  <si>
    <t>183104311</t>
  </si>
  <si>
    <t>Kopání jamek pro výsadbu sazenic D 400 mm hl 600 mm v půdě nezabuřeněné zemina 1</t>
  </si>
  <si>
    <t>Kopání jamek pro výsadbu sazenic velikost jamky průměr 400 mm, hl. 600 mm v půdě nezabuřeněné zemina 1</t>
  </si>
  <si>
    <t>https://podminky.urs.cz/item/CS_URS_2025_02/183104311</t>
  </si>
  <si>
    <t>184004411</t>
  </si>
  <si>
    <t>Výsadba sazenic stromů v přes 1500 do 3000 mm do jamky D 400 mm hl 600 mm</t>
  </si>
  <si>
    <t>Výsadba sazenic bez vykopání jamek a bez donesení hlíny stromů (odrostků) v. přes 1500 do 3000 mm, jamky o průměru 400 mm, hl. 600 mm</t>
  </si>
  <si>
    <t>https://podminky.urs.cz/item/CS_URS_2025_02/184004411</t>
  </si>
  <si>
    <t>14</t>
  </si>
  <si>
    <t>15</t>
  </si>
  <si>
    <t>-1774573064</t>
  </si>
  <si>
    <t>16</t>
  </si>
  <si>
    <t>-1143159540</t>
  </si>
  <si>
    <t>SO 6 - Následná péče - 3. rok</t>
  </si>
  <si>
    <t xml:space="preserve">    9 - Ostatní konstrukce a práce, bourání</t>
  </si>
  <si>
    <t>586 * 0,1</t>
  </si>
  <si>
    <t>-267805598</t>
  </si>
  <si>
    <t>1258180534</t>
  </si>
  <si>
    <t>Ostatní konstrukce a práce, bourání</t>
  </si>
  <si>
    <t>966003822</t>
  </si>
  <si>
    <t>Rozebrání oplocení bez příčníků s dřevěnými sloupky z tyčoviny</t>
  </si>
  <si>
    <t>m</t>
  </si>
  <si>
    <t>445071394</t>
  </si>
  <si>
    <t>Rozebrání dřevěného oplocení se sloupky osové vzdálenosti do 4,00 m, výšky do 2,50 m, osazených do hloubky 1,00 m bez příčníků, s dřevěnými sloupky z tyčoviny</t>
  </si>
  <si>
    <t>https://podminky.urs.cz/item/CS_URS_2025_02/966003822</t>
  </si>
  <si>
    <t>"viz D.1"</t>
  </si>
  <si>
    <t>"Délka oplocení jednotlivých oblastí"</t>
  </si>
  <si>
    <t>"V2" 130</t>
  </si>
  <si>
    <t>"V3" 80</t>
  </si>
  <si>
    <t>"V4" 80</t>
  </si>
  <si>
    <t>"V5" 89</t>
  </si>
  <si>
    <t>"V6" 67</t>
  </si>
  <si>
    <t>"V8" 70</t>
  </si>
  <si>
    <t>"V9" 100</t>
  </si>
  <si>
    <t>"V10" 80</t>
  </si>
  <si>
    <t>"V11" 65</t>
  </si>
  <si>
    <t>"V15" 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</si>
</sst>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83104512" TargetMode="External" /><Relationship Id="rId2" Type="http://schemas.openxmlformats.org/officeDocument/2006/relationships/hyperlink" Target="https://podminky.urs.cz/item/CS_URS_2025_02/184004413" TargetMode="External" /><Relationship Id="rId3" Type="http://schemas.openxmlformats.org/officeDocument/2006/relationships/hyperlink" Target="https://podminky.urs.cz/item/CS_URS_2025_02/184807101" TargetMode="External" /><Relationship Id="rId4" Type="http://schemas.openxmlformats.org/officeDocument/2006/relationships/hyperlink" Target="https://podminky.urs.cz/item/CS_URS_2025_02/184807911" TargetMode="External" /><Relationship Id="rId5" Type="http://schemas.openxmlformats.org/officeDocument/2006/relationships/hyperlink" Target="https://podminky.urs.cz/item/CS_URS_2025_02/184808111" TargetMode="External" /><Relationship Id="rId6" Type="http://schemas.openxmlformats.org/officeDocument/2006/relationships/hyperlink" Target="https://podminky.urs.cz/item/CS_URS_2025_02/184808211" TargetMode="External" /><Relationship Id="rId7" Type="http://schemas.openxmlformats.org/officeDocument/2006/relationships/hyperlink" Target="https://podminky.urs.cz/item/CS_URS_2025_02/184808321" TargetMode="External" /><Relationship Id="rId8" Type="http://schemas.openxmlformats.org/officeDocument/2006/relationships/hyperlink" Target="https://podminky.urs.cz/item/CS_URS_2025_02/184911111" TargetMode="External" /><Relationship Id="rId9" Type="http://schemas.openxmlformats.org/officeDocument/2006/relationships/hyperlink" Target="https://podminky.urs.cz/item/CS_URS_2025_02/184911421" TargetMode="External" /><Relationship Id="rId10" Type="http://schemas.openxmlformats.org/officeDocument/2006/relationships/hyperlink" Target="https://podminky.urs.cz/item/CS_URS_2025_02/185804311" TargetMode="External" /><Relationship Id="rId11" Type="http://schemas.openxmlformats.org/officeDocument/2006/relationships/hyperlink" Target="https://podminky.urs.cz/item/CS_URS_2025_02/185851121" TargetMode="External" /><Relationship Id="rId12" Type="http://schemas.openxmlformats.org/officeDocument/2006/relationships/hyperlink" Target="https://podminky.urs.cz/item/CS_URS_2025_02/185851129" TargetMode="External" /><Relationship Id="rId1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7751101" TargetMode="External" /><Relationship Id="rId2" Type="http://schemas.openxmlformats.org/officeDocument/2006/relationships/hyperlink" Target="https://podminky.urs.cz/item/CS_URS_2025_02/162351103" TargetMode="External" /><Relationship Id="rId3" Type="http://schemas.openxmlformats.org/officeDocument/2006/relationships/hyperlink" Target="https://podminky.urs.cz/item/CS_URS_2025_02/181006114" TargetMode="External" /><Relationship Id="rId4" Type="http://schemas.openxmlformats.org/officeDocument/2006/relationships/hyperlink" Target="https://podminky.urs.cz/item/CS_URS_2025_02/183104311" TargetMode="External" /><Relationship Id="rId5" Type="http://schemas.openxmlformats.org/officeDocument/2006/relationships/hyperlink" Target="https://podminky.urs.cz/item/CS_URS_2025_02/184004411" TargetMode="External" /><Relationship Id="rId6" Type="http://schemas.openxmlformats.org/officeDocument/2006/relationships/hyperlink" Target="https://podminky.urs.cz/item/CS_URS_2025_02/184807101" TargetMode="External" /><Relationship Id="rId7" Type="http://schemas.openxmlformats.org/officeDocument/2006/relationships/hyperlink" Target="https://podminky.urs.cz/item/CS_URS_2025_02/184807911" TargetMode="External" /><Relationship Id="rId8" Type="http://schemas.openxmlformats.org/officeDocument/2006/relationships/hyperlink" Target="https://podminky.urs.cz/item/CS_URS_2025_02/184808111" TargetMode="External" /><Relationship Id="rId9" Type="http://schemas.openxmlformats.org/officeDocument/2006/relationships/hyperlink" Target="https://podminky.urs.cz/item/CS_URS_2025_02/184808211" TargetMode="External" /><Relationship Id="rId10" Type="http://schemas.openxmlformats.org/officeDocument/2006/relationships/hyperlink" Target="https://podminky.urs.cz/item/CS_URS_2025_02/184808321" TargetMode="External" /><Relationship Id="rId11" Type="http://schemas.openxmlformats.org/officeDocument/2006/relationships/hyperlink" Target="https://podminky.urs.cz/item/CS_URS_2025_02/184911111" TargetMode="External" /><Relationship Id="rId12" Type="http://schemas.openxmlformats.org/officeDocument/2006/relationships/hyperlink" Target="https://podminky.urs.cz/item/CS_URS_2025_02/184911421" TargetMode="External" /><Relationship Id="rId13" Type="http://schemas.openxmlformats.org/officeDocument/2006/relationships/hyperlink" Target="https://podminky.urs.cz/item/CS_URS_2025_02/185804311" TargetMode="External" /><Relationship Id="rId14" Type="http://schemas.openxmlformats.org/officeDocument/2006/relationships/hyperlink" Target="https://podminky.urs.cz/item/CS_URS_2025_02/185851121" TargetMode="External" /><Relationship Id="rId15" Type="http://schemas.openxmlformats.org/officeDocument/2006/relationships/hyperlink" Target="https://podminky.urs.cz/item/CS_URS_2025_02/185851129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83104311" TargetMode="External" /><Relationship Id="rId2" Type="http://schemas.openxmlformats.org/officeDocument/2006/relationships/hyperlink" Target="https://podminky.urs.cz/item/CS_URS_2025_02/184004411" TargetMode="External" /><Relationship Id="rId3" Type="http://schemas.openxmlformats.org/officeDocument/2006/relationships/hyperlink" Target="https://podminky.urs.cz/item/CS_URS_2025_02/184807101" TargetMode="External" /><Relationship Id="rId4" Type="http://schemas.openxmlformats.org/officeDocument/2006/relationships/hyperlink" Target="https://podminky.urs.cz/item/CS_URS_2025_02/184807911" TargetMode="External" /><Relationship Id="rId5" Type="http://schemas.openxmlformats.org/officeDocument/2006/relationships/hyperlink" Target="https://podminky.urs.cz/item/CS_URS_2025_02/184808111" TargetMode="External" /><Relationship Id="rId6" Type="http://schemas.openxmlformats.org/officeDocument/2006/relationships/hyperlink" Target="https://podminky.urs.cz/item/CS_URS_2025_02/184808211" TargetMode="External" /><Relationship Id="rId7" Type="http://schemas.openxmlformats.org/officeDocument/2006/relationships/hyperlink" Target="https://podminky.urs.cz/item/CS_URS_2025_02/184808321" TargetMode="External" /><Relationship Id="rId8" Type="http://schemas.openxmlformats.org/officeDocument/2006/relationships/hyperlink" Target="https://podminky.urs.cz/item/CS_URS_2025_02/184911111" TargetMode="External" /><Relationship Id="rId9" Type="http://schemas.openxmlformats.org/officeDocument/2006/relationships/hyperlink" Target="https://podminky.urs.cz/item/CS_URS_2025_02/184911421" TargetMode="External" /><Relationship Id="rId10" Type="http://schemas.openxmlformats.org/officeDocument/2006/relationships/hyperlink" Target="https://podminky.urs.cz/item/CS_URS_2025_02/185804311" TargetMode="External" /><Relationship Id="rId11" Type="http://schemas.openxmlformats.org/officeDocument/2006/relationships/hyperlink" Target="https://podminky.urs.cz/item/CS_URS_2025_02/185851121" TargetMode="External" /><Relationship Id="rId12" Type="http://schemas.openxmlformats.org/officeDocument/2006/relationships/hyperlink" Target="https://podminky.urs.cz/item/CS_URS_2025_02/185851129" TargetMode="External" /><Relationship Id="rId13" Type="http://schemas.openxmlformats.org/officeDocument/2006/relationships/hyperlink" Target="https://podminky.urs.cz/item/CS_URS_2025_02/966003822" TargetMode="External" /><Relationship Id="rId14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38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1387/006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Revitalizace potoků Radimovický a Svrabovský - Následná péče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Náchod u Tábora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Česká republika – Státní pozemkový úřad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Pavel Benda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Vodohospodárský rozvoj a výstavba a.s.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4 - Následná péče - 1....'!J30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'SO 4 - Následná péče - 1....'!P118</f>
        <v>0</v>
      </c>
      <c r="AV95" s="128">
        <f>'SO 4 - Následná péče - 1....'!J33</f>
        <v>0</v>
      </c>
      <c r="AW95" s="128">
        <f>'SO 4 - Následná péče - 1....'!J34</f>
        <v>0</v>
      </c>
      <c r="AX95" s="128">
        <f>'SO 4 - Následná péče - 1....'!J35</f>
        <v>0</v>
      </c>
      <c r="AY95" s="128">
        <f>'SO 4 - Následná péče - 1....'!J36</f>
        <v>0</v>
      </c>
      <c r="AZ95" s="128">
        <f>'SO 4 - Následná péče - 1....'!F33</f>
        <v>0</v>
      </c>
      <c r="BA95" s="128">
        <f>'SO 4 - Následná péče - 1....'!F34</f>
        <v>0</v>
      </c>
      <c r="BB95" s="128">
        <f>'SO 4 - Následná péče - 1....'!F35</f>
        <v>0</v>
      </c>
      <c r="BC95" s="128">
        <f>'SO 4 - Následná péče - 1....'!F36</f>
        <v>0</v>
      </c>
      <c r="BD95" s="130">
        <f>'SO 4 - Následná péče - 1....'!F37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119" t="s">
        <v>84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5 - Následná péče - 2....'!J30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27">
        <v>0</v>
      </c>
      <c r="AT96" s="128">
        <f>ROUND(SUM(AV96:AW96),2)</f>
        <v>0</v>
      </c>
      <c r="AU96" s="129">
        <f>'SO 5 - Následná péče - 2....'!P118</f>
        <v>0</v>
      </c>
      <c r="AV96" s="128">
        <f>'SO 5 - Následná péče - 2....'!J33</f>
        <v>0</v>
      </c>
      <c r="AW96" s="128">
        <f>'SO 5 - Následná péče - 2....'!J34</f>
        <v>0</v>
      </c>
      <c r="AX96" s="128">
        <f>'SO 5 - Následná péče - 2....'!J35</f>
        <v>0</v>
      </c>
      <c r="AY96" s="128">
        <f>'SO 5 - Následná péče - 2....'!J36</f>
        <v>0</v>
      </c>
      <c r="AZ96" s="128">
        <f>'SO 5 - Následná péče - 2....'!F33</f>
        <v>0</v>
      </c>
      <c r="BA96" s="128">
        <f>'SO 5 - Následná péče - 2....'!F34</f>
        <v>0</v>
      </c>
      <c r="BB96" s="128">
        <f>'SO 5 - Následná péče - 2....'!F35</f>
        <v>0</v>
      </c>
      <c r="BC96" s="128">
        <f>'SO 5 - Následná péče - 2....'!F36</f>
        <v>0</v>
      </c>
      <c r="BD96" s="130">
        <f>'SO 5 - Následná péče - 2....'!F37</f>
        <v>0</v>
      </c>
      <c r="BE96" s="7"/>
      <c r="BT96" s="131" t="s">
        <v>88</v>
      </c>
      <c r="BV96" s="131" t="s">
        <v>82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 s="7" customFormat="1" ht="16.5" customHeight="1">
      <c r="A97" s="119" t="s">
        <v>84</v>
      </c>
      <c r="B97" s="120"/>
      <c r="C97" s="121"/>
      <c r="D97" s="122" t="s">
        <v>94</v>
      </c>
      <c r="E97" s="122"/>
      <c r="F97" s="122"/>
      <c r="G97" s="122"/>
      <c r="H97" s="122"/>
      <c r="I97" s="123"/>
      <c r="J97" s="122" t="s">
        <v>95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6 - Následná péče - 3....'!J30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87</v>
      </c>
      <c r="AR97" s="126"/>
      <c r="AS97" s="132">
        <v>0</v>
      </c>
      <c r="AT97" s="133">
        <f>ROUND(SUM(AV97:AW97),2)</f>
        <v>0</v>
      </c>
      <c r="AU97" s="134">
        <f>'SO 6 - Následná péče - 3....'!P119</f>
        <v>0</v>
      </c>
      <c r="AV97" s="133">
        <f>'SO 6 - Následná péče - 3....'!J33</f>
        <v>0</v>
      </c>
      <c r="AW97" s="133">
        <f>'SO 6 - Následná péče - 3....'!J34</f>
        <v>0</v>
      </c>
      <c r="AX97" s="133">
        <f>'SO 6 - Následná péče - 3....'!J35</f>
        <v>0</v>
      </c>
      <c r="AY97" s="133">
        <f>'SO 6 - Následná péče - 3....'!J36</f>
        <v>0</v>
      </c>
      <c r="AZ97" s="133">
        <f>'SO 6 - Následná péče - 3....'!F33</f>
        <v>0</v>
      </c>
      <c r="BA97" s="133">
        <f>'SO 6 - Následná péče - 3....'!F34</f>
        <v>0</v>
      </c>
      <c r="BB97" s="133">
        <f>'SO 6 - Následná péče - 3....'!F35</f>
        <v>0</v>
      </c>
      <c r="BC97" s="133">
        <f>'SO 6 - Následná péče - 3....'!F36</f>
        <v>0</v>
      </c>
      <c r="BD97" s="135">
        <f>'SO 6 - Následná péče - 3....'!F37</f>
        <v>0</v>
      </c>
      <c r="BE97" s="7"/>
      <c r="BT97" s="131" t="s">
        <v>88</v>
      </c>
      <c r="BV97" s="131" t="s">
        <v>82</v>
      </c>
      <c r="BW97" s="131" t="s">
        <v>96</v>
      </c>
      <c r="BX97" s="131" t="s">
        <v>5</v>
      </c>
      <c r="CL97" s="131" t="s">
        <v>1</v>
      </c>
      <c r="CM97" s="131" t="s">
        <v>90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Twz1beMnb7oribXlBM6eoc+ACmzpdyYH0aQ6Cw+mk9gtzsPia7Zap0SVReSG/sL303WMX8hqW74MJJiUa2SLrA==" hashValue="LD9J8/MJ3co/f18QNcQipaciSG4fe2daewE+h3PWVvF/FCQoLJyRil9oNejOKxYBCevaCS59I4asWQZAls7Eb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4 - Následná péče - 1....'!C2" display="/"/>
    <hyperlink ref="A96" location="'SO 5 - Následná péče - 2....'!C2" display="/"/>
    <hyperlink ref="A97" location="'SO 6 - Následná péče - 3.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potoků Radimovický a Svrabovský - Následná péče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38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ROUND((SUM(BE118:BE185)),  2)</f>
        <v>0</v>
      </c>
      <c r="G33" s="38"/>
      <c r="H33" s="38"/>
      <c r="I33" s="155">
        <v>0.20999999999999999</v>
      </c>
      <c r="J33" s="154">
        <f>ROUND(((SUM(BE118:BE185))*I33),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ROUND((SUM(BF118:BF185)),  2)</f>
        <v>0</v>
      </c>
      <c r="G34" s="38"/>
      <c r="H34" s="38"/>
      <c r="I34" s="155">
        <v>0.12</v>
      </c>
      <c r="J34" s="154">
        <f>ROUND(((SUM(BF118:BF185))*I34),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ROUND((SUM(BG118:BG185)),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ROUND((SUM(BH118:BH185)),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ROUND((SUM(BI118:BI185)),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potoků Radimovický a Svrabovský - Následná péče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4 - Následná péče - 1. rok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Náchod u Tábora</v>
      </c>
      <c r="G89" s="40"/>
      <c r="H89" s="40"/>
      <c r="I89" s="32" t="s">
        <v>22</v>
      </c>
      <c r="J89" s="79" t="str">
        <f>IF(J12="","",J12)</f>
        <v>22. 5. 2024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Česká republika – Státní pozemkový úřad</v>
      </c>
      <c r="G91" s="40"/>
      <c r="H91" s="40"/>
      <c r="I91" s="32" t="s">
        <v>32</v>
      </c>
      <c r="J91" s="36" t="str">
        <f>E21</f>
        <v>Ing. Pavel Benda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Vodohospodárský rozvoj a výstavba a.s.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Revitalizace potoků Radimovický a Svrabovský - Následná péče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4 - Následná péče - 1. rok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Náchod u Tábora</v>
      </c>
      <c r="G112" s="40"/>
      <c r="H112" s="40"/>
      <c r="I112" s="32" t="s">
        <v>22</v>
      </c>
      <c r="J112" s="79" t="str">
        <f>IF(J12="","",J12)</f>
        <v>22. 5. 2024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Česká republika – Státní pozemkový úřad</v>
      </c>
      <c r="G114" s="40"/>
      <c r="H114" s="40"/>
      <c r="I114" s="32" t="s">
        <v>32</v>
      </c>
      <c r="J114" s="36" t="str">
        <f>E21</f>
        <v>Ing. Pavel Benda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Vodohospodárský rozvoj a výstavba a.s.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108</v>
      </c>
      <c r="D117" s="194" t="s">
        <v>65</v>
      </c>
      <c r="E117" s="194" t="s">
        <v>61</v>
      </c>
      <c r="F117" s="194" t="s">
        <v>62</v>
      </c>
      <c r="G117" s="194" t="s">
        <v>109</v>
      </c>
      <c r="H117" s="194" t="s">
        <v>110</v>
      </c>
      <c r="I117" s="194" t="s">
        <v>111</v>
      </c>
      <c r="J117" s="194" t="s">
        <v>102</v>
      </c>
      <c r="K117" s="195" t="s">
        <v>112</v>
      </c>
      <c r="L117" s="196"/>
      <c r="M117" s="100" t="s">
        <v>1</v>
      </c>
      <c r="N117" s="101" t="s">
        <v>44</v>
      </c>
      <c r="O117" s="101" t="s">
        <v>113</v>
      </c>
      <c r="P117" s="101" t="s">
        <v>114</v>
      </c>
      <c r="Q117" s="101" t="s">
        <v>115</v>
      </c>
      <c r="R117" s="101" t="s">
        <v>116</v>
      </c>
      <c r="S117" s="101" t="s">
        <v>117</v>
      </c>
      <c r="T117" s="102" t="s">
        <v>118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119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1.5955072000000001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79</v>
      </c>
      <c r="AU118" s="17" t="s">
        <v>104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79</v>
      </c>
      <c r="E119" s="205" t="s">
        <v>120</v>
      </c>
      <c r="F119" s="205" t="s">
        <v>121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1.5955072000000001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88</v>
      </c>
      <c r="AT119" s="214" t="s">
        <v>79</v>
      </c>
      <c r="AU119" s="214" t="s">
        <v>80</v>
      </c>
      <c r="AY119" s="213" t="s">
        <v>122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79</v>
      </c>
      <c r="E120" s="216" t="s">
        <v>88</v>
      </c>
      <c r="F120" s="216" t="s">
        <v>123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SUM(P121:P185)</f>
        <v>0</v>
      </c>
      <c r="Q120" s="210"/>
      <c r="R120" s="211">
        <f>SUM(R121:R185)</f>
        <v>1.5955072000000001</v>
      </c>
      <c r="S120" s="210"/>
      <c r="T120" s="212">
        <f>SUM(T121:T185)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88</v>
      </c>
      <c r="AT120" s="214" t="s">
        <v>79</v>
      </c>
      <c r="AU120" s="214" t="s">
        <v>88</v>
      </c>
      <c r="AY120" s="213" t="s">
        <v>122</v>
      </c>
      <c r="BK120" s="215">
        <f>SUM(BK121:BK185)</f>
        <v>0</v>
      </c>
    </row>
    <row r="121" s="2" customFormat="1" ht="16.5" customHeight="1">
      <c r="A121" s="38"/>
      <c r="B121" s="39"/>
      <c r="C121" s="218" t="s">
        <v>88</v>
      </c>
      <c r="D121" s="218" t="s">
        <v>124</v>
      </c>
      <c r="E121" s="219" t="s">
        <v>125</v>
      </c>
      <c r="F121" s="220" t="s">
        <v>126</v>
      </c>
      <c r="G121" s="221" t="s">
        <v>127</v>
      </c>
      <c r="H121" s="222">
        <v>27.399999999999999</v>
      </c>
      <c r="I121" s="223"/>
      <c r="J121" s="224">
        <f>ROUND(I121*H121,2)</f>
        <v>0</v>
      </c>
      <c r="K121" s="220" t="s">
        <v>128</v>
      </c>
      <c r="L121" s="44"/>
      <c r="M121" s="225" t="s">
        <v>1</v>
      </c>
      <c r="N121" s="226" t="s">
        <v>45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129</v>
      </c>
      <c r="AT121" s="229" t="s">
        <v>124</v>
      </c>
      <c r="AU121" s="229" t="s">
        <v>90</v>
      </c>
      <c r="AY121" s="17" t="s">
        <v>122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88</v>
      </c>
      <c r="BK121" s="230">
        <f>ROUND(I121*H121,2)</f>
        <v>0</v>
      </c>
      <c r="BL121" s="17" t="s">
        <v>129</v>
      </c>
      <c r="BM121" s="229" t="s">
        <v>130</v>
      </c>
    </row>
    <row r="122" s="2" customFormat="1">
      <c r="A122" s="38"/>
      <c r="B122" s="39"/>
      <c r="C122" s="40"/>
      <c r="D122" s="231" t="s">
        <v>131</v>
      </c>
      <c r="E122" s="40"/>
      <c r="F122" s="232" t="s">
        <v>132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131</v>
      </c>
      <c r="AU122" s="17" t="s">
        <v>90</v>
      </c>
    </row>
    <row r="123" s="2" customFormat="1">
      <c r="A123" s="38"/>
      <c r="B123" s="39"/>
      <c r="C123" s="40"/>
      <c r="D123" s="236" t="s">
        <v>133</v>
      </c>
      <c r="E123" s="40"/>
      <c r="F123" s="237" t="s">
        <v>134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133</v>
      </c>
      <c r="AU123" s="17" t="s">
        <v>90</v>
      </c>
    </row>
    <row r="124" s="13" customFormat="1">
      <c r="A124" s="13"/>
      <c r="B124" s="238"/>
      <c r="C124" s="239"/>
      <c r="D124" s="231" t="s">
        <v>135</v>
      </c>
      <c r="E124" s="240" t="s">
        <v>1</v>
      </c>
      <c r="F124" s="241" t="s">
        <v>136</v>
      </c>
      <c r="G124" s="239"/>
      <c r="H124" s="240" t="s">
        <v>1</v>
      </c>
      <c r="I124" s="242"/>
      <c r="J124" s="239"/>
      <c r="K124" s="239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135</v>
      </c>
      <c r="AU124" s="247" t="s">
        <v>90</v>
      </c>
      <c r="AV124" s="13" t="s">
        <v>88</v>
      </c>
      <c r="AW124" s="13" t="s">
        <v>34</v>
      </c>
      <c r="AX124" s="13" t="s">
        <v>80</v>
      </c>
      <c r="AY124" s="247" t="s">
        <v>122</v>
      </c>
    </row>
    <row r="125" s="14" customFormat="1">
      <c r="A125" s="14"/>
      <c r="B125" s="248"/>
      <c r="C125" s="249"/>
      <c r="D125" s="231" t="s">
        <v>135</v>
      </c>
      <c r="E125" s="250" t="s">
        <v>1</v>
      </c>
      <c r="F125" s="251" t="s">
        <v>137</v>
      </c>
      <c r="G125" s="249"/>
      <c r="H125" s="252">
        <v>27.399999999999999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8" t="s">
        <v>135</v>
      </c>
      <c r="AU125" s="258" t="s">
        <v>90</v>
      </c>
      <c r="AV125" s="14" t="s">
        <v>90</v>
      </c>
      <c r="AW125" s="14" t="s">
        <v>34</v>
      </c>
      <c r="AX125" s="14" t="s">
        <v>88</v>
      </c>
      <c r="AY125" s="258" t="s">
        <v>122</v>
      </c>
    </row>
    <row r="126" s="2" customFormat="1" ht="16.5" customHeight="1">
      <c r="A126" s="38"/>
      <c r="B126" s="39"/>
      <c r="C126" s="218" t="s">
        <v>90</v>
      </c>
      <c r="D126" s="218" t="s">
        <v>124</v>
      </c>
      <c r="E126" s="219" t="s">
        <v>138</v>
      </c>
      <c r="F126" s="220" t="s">
        <v>139</v>
      </c>
      <c r="G126" s="221" t="s">
        <v>127</v>
      </c>
      <c r="H126" s="222">
        <v>27.399999999999999</v>
      </c>
      <c r="I126" s="223"/>
      <c r="J126" s="224">
        <f>ROUND(I126*H126,2)</f>
        <v>0</v>
      </c>
      <c r="K126" s="220" t="s">
        <v>128</v>
      </c>
      <c r="L126" s="44"/>
      <c r="M126" s="225" t="s">
        <v>1</v>
      </c>
      <c r="N126" s="226" t="s">
        <v>45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129</v>
      </c>
      <c r="AT126" s="229" t="s">
        <v>124</v>
      </c>
      <c r="AU126" s="229" t="s">
        <v>90</v>
      </c>
      <c r="AY126" s="17" t="s">
        <v>122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88</v>
      </c>
      <c r="BK126" s="230">
        <f>ROUND(I126*H126,2)</f>
        <v>0</v>
      </c>
      <c r="BL126" s="17" t="s">
        <v>129</v>
      </c>
      <c r="BM126" s="229" t="s">
        <v>140</v>
      </c>
    </row>
    <row r="127" s="2" customFormat="1">
      <c r="A127" s="38"/>
      <c r="B127" s="39"/>
      <c r="C127" s="40"/>
      <c r="D127" s="231" t="s">
        <v>131</v>
      </c>
      <c r="E127" s="40"/>
      <c r="F127" s="232" t="s">
        <v>141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131</v>
      </c>
      <c r="AU127" s="17" t="s">
        <v>90</v>
      </c>
    </row>
    <row r="128" s="2" customFormat="1">
      <c r="A128" s="38"/>
      <c r="B128" s="39"/>
      <c r="C128" s="40"/>
      <c r="D128" s="236" t="s">
        <v>133</v>
      </c>
      <c r="E128" s="40"/>
      <c r="F128" s="237" t="s">
        <v>142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90</v>
      </c>
    </row>
    <row r="129" s="13" customFormat="1">
      <c r="A129" s="13"/>
      <c r="B129" s="238"/>
      <c r="C129" s="239"/>
      <c r="D129" s="231" t="s">
        <v>135</v>
      </c>
      <c r="E129" s="240" t="s">
        <v>1</v>
      </c>
      <c r="F129" s="241" t="s">
        <v>136</v>
      </c>
      <c r="G129" s="239"/>
      <c r="H129" s="240" t="s">
        <v>1</v>
      </c>
      <c r="I129" s="242"/>
      <c r="J129" s="239"/>
      <c r="K129" s="239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135</v>
      </c>
      <c r="AU129" s="247" t="s">
        <v>90</v>
      </c>
      <c r="AV129" s="13" t="s">
        <v>88</v>
      </c>
      <c r="AW129" s="13" t="s">
        <v>34</v>
      </c>
      <c r="AX129" s="13" t="s">
        <v>80</v>
      </c>
      <c r="AY129" s="247" t="s">
        <v>122</v>
      </c>
    </row>
    <row r="130" s="14" customFormat="1">
      <c r="A130" s="14"/>
      <c r="B130" s="248"/>
      <c r="C130" s="249"/>
      <c r="D130" s="231" t="s">
        <v>135</v>
      </c>
      <c r="E130" s="250" t="s">
        <v>1</v>
      </c>
      <c r="F130" s="251" t="s">
        <v>137</v>
      </c>
      <c r="G130" s="249"/>
      <c r="H130" s="252">
        <v>27.399999999999999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135</v>
      </c>
      <c r="AU130" s="258" t="s">
        <v>90</v>
      </c>
      <c r="AV130" s="14" t="s">
        <v>90</v>
      </c>
      <c r="AW130" s="14" t="s">
        <v>34</v>
      </c>
      <c r="AX130" s="14" t="s">
        <v>88</v>
      </c>
      <c r="AY130" s="258" t="s">
        <v>122</v>
      </c>
    </row>
    <row r="131" s="2" customFormat="1" ht="16.5" customHeight="1">
      <c r="A131" s="38"/>
      <c r="B131" s="39"/>
      <c r="C131" s="218" t="s">
        <v>143</v>
      </c>
      <c r="D131" s="218" t="s">
        <v>124</v>
      </c>
      <c r="E131" s="219" t="s">
        <v>144</v>
      </c>
      <c r="F131" s="220" t="s">
        <v>145</v>
      </c>
      <c r="G131" s="221" t="s">
        <v>127</v>
      </c>
      <c r="H131" s="222">
        <v>274</v>
      </c>
      <c r="I131" s="223"/>
      <c r="J131" s="224">
        <f>ROUND(I131*H131,2)</f>
        <v>0</v>
      </c>
      <c r="K131" s="220" t="s">
        <v>128</v>
      </c>
      <c r="L131" s="44"/>
      <c r="M131" s="225" t="s">
        <v>1</v>
      </c>
      <c r="N131" s="226" t="s">
        <v>45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129</v>
      </c>
      <c r="AT131" s="229" t="s">
        <v>124</v>
      </c>
      <c r="AU131" s="229" t="s">
        <v>90</v>
      </c>
      <c r="AY131" s="17" t="s">
        <v>122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88</v>
      </c>
      <c r="BK131" s="230">
        <f>ROUND(I131*H131,2)</f>
        <v>0</v>
      </c>
      <c r="BL131" s="17" t="s">
        <v>129</v>
      </c>
      <c r="BM131" s="229" t="s">
        <v>146</v>
      </c>
    </row>
    <row r="132" s="2" customFormat="1">
      <c r="A132" s="38"/>
      <c r="B132" s="39"/>
      <c r="C132" s="40"/>
      <c r="D132" s="231" t="s">
        <v>131</v>
      </c>
      <c r="E132" s="40"/>
      <c r="F132" s="232" t="s">
        <v>147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131</v>
      </c>
      <c r="AU132" s="17" t="s">
        <v>90</v>
      </c>
    </row>
    <row r="133" s="2" customFormat="1">
      <c r="A133" s="38"/>
      <c r="B133" s="39"/>
      <c r="C133" s="40"/>
      <c r="D133" s="236" t="s">
        <v>133</v>
      </c>
      <c r="E133" s="40"/>
      <c r="F133" s="237" t="s">
        <v>148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133</v>
      </c>
      <c r="AU133" s="17" t="s">
        <v>90</v>
      </c>
    </row>
    <row r="134" s="2" customFormat="1" ht="16.5" customHeight="1">
      <c r="A134" s="38"/>
      <c r="B134" s="39"/>
      <c r="C134" s="218" t="s">
        <v>129</v>
      </c>
      <c r="D134" s="218" t="s">
        <v>124</v>
      </c>
      <c r="E134" s="219" t="s">
        <v>149</v>
      </c>
      <c r="F134" s="220" t="s">
        <v>150</v>
      </c>
      <c r="G134" s="221" t="s">
        <v>127</v>
      </c>
      <c r="H134" s="222">
        <v>70.400000000000006</v>
      </c>
      <c r="I134" s="223"/>
      <c r="J134" s="224">
        <f>ROUND(I134*H134,2)</f>
        <v>0</v>
      </c>
      <c r="K134" s="220" t="s">
        <v>128</v>
      </c>
      <c r="L134" s="44"/>
      <c r="M134" s="225" t="s">
        <v>1</v>
      </c>
      <c r="N134" s="226" t="s">
        <v>45</v>
      </c>
      <c r="O134" s="91"/>
      <c r="P134" s="227">
        <f>O134*H134</f>
        <v>0</v>
      </c>
      <c r="Q134" s="227">
        <v>0.0025999999999999999</v>
      </c>
      <c r="R134" s="227">
        <f>Q134*H134</f>
        <v>0.18304000000000001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129</v>
      </c>
      <c r="AT134" s="229" t="s">
        <v>124</v>
      </c>
      <c r="AU134" s="229" t="s">
        <v>90</v>
      </c>
      <c r="AY134" s="17" t="s">
        <v>122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88</v>
      </c>
      <c r="BK134" s="230">
        <f>ROUND(I134*H134,2)</f>
        <v>0</v>
      </c>
      <c r="BL134" s="17" t="s">
        <v>129</v>
      </c>
      <c r="BM134" s="229" t="s">
        <v>151</v>
      </c>
    </row>
    <row r="135" s="2" customFormat="1">
      <c r="A135" s="38"/>
      <c r="B135" s="39"/>
      <c r="C135" s="40"/>
      <c r="D135" s="231" t="s">
        <v>131</v>
      </c>
      <c r="E135" s="40"/>
      <c r="F135" s="232" t="s">
        <v>152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131</v>
      </c>
      <c r="AU135" s="17" t="s">
        <v>90</v>
      </c>
    </row>
    <row r="136" s="2" customFormat="1">
      <c r="A136" s="38"/>
      <c r="B136" s="39"/>
      <c r="C136" s="40"/>
      <c r="D136" s="236" t="s">
        <v>133</v>
      </c>
      <c r="E136" s="40"/>
      <c r="F136" s="237" t="s">
        <v>153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133</v>
      </c>
      <c r="AU136" s="17" t="s">
        <v>90</v>
      </c>
    </row>
    <row r="137" s="13" customFormat="1">
      <c r="A137" s="13"/>
      <c r="B137" s="238"/>
      <c r="C137" s="239"/>
      <c r="D137" s="231" t="s">
        <v>135</v>
      </c>
      <c r="E137" s="240" t="s">
        <v>1</v>
      </c>
      <c r="F137" s="241" t="s">
        <v>154</v>
      </c>
      <c r="G137" s="239"/>
      <c r="H137" s="240" t="s">
        <v>1</v>
      </c>
      <c r="I137" s="242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135</v>
      </c>
      <c r="AU137" s="247" t="s">
        <v>90</v>
      </c>
      <c r="AV137" s="13" t="s">
        <v>88</v>
      </c>
      <c r="AW137" s="13" t="s">
        <v>34</v>
      </c>
      <c r="AX137" s="13" t="s">
        <v>80</v>
      </c>
      <c r="AY137" s="247" t="s">
        <v>122</v>
      </c>
    </row>
    <row r="138" s="13" customFormat="1">
      <c r="A138" s="13"/>
      <c r="B138" s="238"/>
      <c r="C138" s="239"/>
      <c r="D138" s="231" t="s">
        <v>135</v>
      </c>
      <c r="E138" s="240" t="s">
        <v>1</v>
      </c>
      <c r="F138" s="241" t="s">
        <v>155</v>
      </c>
      <c r="G138" s="239"/>
      <c r="H138" s="240" t="s">
        <v>1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135</v>
      </c>
      <c r="AU138" s="247" t="s">
        <v>90</v>
      </c>
      <c r="AV138" s="13" t="s">
        <v>88</v>
      </c>
      <c r="AW138" s="13" t="s">
        <v>34</v>
      </c>
      <c r="AX138" s="13" t="s">
        <v>80</v>
      </c>
      <c r="AY138" s="247" t="s">
        <v>122</v>
      </c>
    </row>
    <row r="139" s="14" customFormat="1">
      <c r="A139" s="14"/>
      <c r="B139" s="248"/>
      <c r="C139" s="249"/>
      <c r="D139" s="231" t="s">
        <v>135</v>
      </c>
      <c r="E139" s="250" t="s">
        <v>1</v>
      </c>
      <c r="F139" s="251" t="s">
        <v>156</v>
      </c>
      <c r="G139" s="249"/>
      <c r="H139" s="252">
        <v>70.400000000000006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135</v>
      </c>
      <c r="AU139" s="258" t="s">
        <v>90</v>
      </c>
      <c r="AV139" s="14" t="s">
        <v>90</v>
      </c>
      <c r="AW139" s="14" t="s">
        <v>34</v>
      </c>
      <c r="AX139" s="14" t="s">
        <v>80</v>
      </c>
      <c r="AY139" s="258" t="s">
        <v>122</v>
      </c>
    </row>
    <row r="140" s="15" customFormat="1">
      <c r="A140" s="15"/>
      <c r="B140" s="259"/>
      <c r="C140" s="260"/>
      <c r="D140" s="231" t="s">
        <v>135</v>
      </c>
      <c r="E140" s="261" t="s">
        <v>1</v>
      </c>
      <c r="F140" s="262" t="s">
        <v>157</v>
      </c>
      <c r="G140" s="260"/>
      <c r="H140" s="263">
        <v>70.400000000000006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9" t="s">
        <v>135</v>
      </c>
      <c r="AU140" s="269" t="s">
        <v>90</v>
      </c>
      <c r="AV140" s="15" t="s">
        <v>129</v>
      </c>
      <c r="AW140" s="15" t="s">
        <v>34</v>
      </c>
      <c r="AX140" s="15" t="s">
        <v>88</v>
      </c>
      <c r="AY140" s="269" t="s">
        <v>122</v>
      </c>
    </row>
    <row r="141" s="2" customFormat="1" ht="16.5" customHeight="1">
      <c r="A141" s="38"/>
      <c r="B141" s="39"/>
      <c r="C141" s="218" t="s">
        <v>158</v>
      </c>
      <c r="D141" s="218" t="s">
        <v>124</v>
      </c>
      <c r="E141" s="219" t="s">
        <v>159</v>
      </c>
      <c r="F141" s="220" t="s">
        <v>160</v>
      </c>
      <c r="G141" s="221" t="s">
        <v>127</v>
      </c>
      <c r="H141" s="222">
        <v>274</v>
      </c>
      <c r="I141" s="223"/>
      <c r="J141" s="224">
        <f>ROUND(I141*H141,2)</f>
        <v>0</v>
      </c>
      <c r="K141" s="220" t="s">
        <v>128</v>
      </c>
      <c r="L141" s="44"/>
      <c r="M141" s="225" t="s">
        <v>1</v>
      </c>
      <c r="N141" s="226" t="s">
        <v>45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129</v>
      </c>
      <c r="AT141" s="229" t="s">
        <v>124</v>
      </c>
      <c r="AU141" s="229" t="s">
        <v>90</v>
      </c>
      <c r="AY141" s="17" t="s">
        <v>122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88</v>
      </c>
      <c r="BK141" s="230">
        <f>ROUND(I141*H141,2)</f>
        <v>0</v>
      </c>
      <c r="BL141" s="17" t="s">
        <v>129</v>
      </c>
      <c r="BM141" s="229" t="s">
        <v>161</v>
      </c>
    </row>
    <row r="142" s="2" customFormat="1">
      <c r="A142" s="38"/>
      <c r="B142" s="39"/>
      <c r="C142" s="40"/>
      <c r="D142" s="231" t="s">
        <v>131</v>
      </c>
      <c r="E142" s="40"/>
      <c r="F142" s="232" t="s">
        <v>162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131</v>
      </c>
      <c r="AU142" s="17" t="s">
        <v>90</v>
      </c>
    </row>
    <row r="143" s="2" customFormat="1">
      <c r="A143" s="38"/>
      <c r="B143" s="39"/>
      <c r="C143" s="40"/>
      <c r="D143" s="236" t="s">
        <v>133</v>
      </c>
      <c r="E143" s="40"/>
      <c r="F143" s="237" t="s">
        <v>163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133</v>
      </c>
      <c r="AU143" s="17" t="s">
        <v>90</v>
      </c>
    </row>
    <row r="144" s="2" customFormat="1" ht="16.5" customHeight="1">
      <c r="A144" s="38"/>
      <c r="B144" s="39"/>
      <c r="C144" s="218" t="s">
        <v>164</v>
      </c>
      <c r="D144" s="218" t="s">
        <v>124</v>
      </c>
      <c r="E144" s="219" t="s">
        <v>165</v>
      </c>
      <c r="F144" s="220" t="s">
        <v>166</v>
      </c>
      <c r="G144" s="221" t="s">
        <v>127</v>
      </c>
      <c r="H144" s="222">
        <v>274</v>
      </c>
      <c r="I144" s="223"/>
      <c r="J144" s="224">
        <f>ROUND(I144*H144,2)</f>
        <v>0</v>
      </c>
      <c r="K144" s="220" t="s">
        <v>128</v>
      </c>
      <c r="L144" s="44"/>
      <c r="M144" s="225" t="s">
        <v>1</v>
      </c>
      <c r="N144" s="226" t="s">
        <v>45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129</v>
      </c>
      <c r="AT144" s="229" t="s">
        <v>124</v>
      </c>
      <c r="AU144" s="229" t="s">
        <v>90</v>
      </c>
      <c r="AY144" s="17" t="s">
        <v>122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88</v>
      </c>
      <c r="BK144" s="230">
        <f>ROUND(I144*H144,2)</f>
        <v>0</v>
      </c>
      <c r="BL144" s="17" t="s">
        <v>129</v>
      </c>
      <c r="BM144" s="229" t="s">
        <v>167</v>
      </c>
    </row>
    <row r="145" s="2" customFormat="1">
      <c r="A145" s="38"/>
      <c r="B145" s="39"/>
      <c r="C145" s="40"/>
      <c r="D145" s="231" t="s">
        <v>131</v>
      </c>
      <c r="E145" s="40"/>
      <c r="F145" s="232" t="s">
        <v>168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131</v>
      </c>
      <c r="AU145" s="17" t="s">
        <v>90</v>
      </c>
    </row>
    <row r="146" s="2" customFormat="1">
      <c r="A146" s="38"/>
      <c r="B146" s="39"/>
      <c r="C146" s="40"/>
      <c r="D146" s="236" t="s">
        <v>133</v>
      </c>
      <c r="E146" s="40"/>
      <c r="F146" s="237" t="s">
        <v>169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90</v>
      </c>
    </row>
    <row r="147" s="14" customFormat="1">
      <c r="A147" s="14"/>
      <c r="B147" s="248"/>
      <c r="C147" s="249"/>
      <c r="D147" s="231" t="s">
        <v>135</v>
      </c>
      <c r="E147" s="250" t="s">
        <v>1</v>
      </c>
      <c r="F147" s="251" t="s">
        <v>170</v>
      </c>
      <c r="G147" s="249"/>
      <c r="H147" s="252">
        <v>274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8" t="s">
        <v>135</v>
      </c>
      <c r="AU147" s="258" t="s">
        <v>90</v>
      </c>
      <c r="AV147" s="14" t="s">
        <v>90</v>
      </c>
      <c r="AW147" s="14" t="s">
        <v>34</v>
      </c>
      <c r="AX147" s="14" t="s">
        <v>88</v>
      </c>
      <c r="AY147" s="258" t="s">
        <v>122</v>
      </c>
    </row>
    <row r="148" s="2" customFormat="1" ht="16.5" customHeight="1">
      <c r="A148" s="38"/>
      <c r="B148" s="39"/>
      <c r="C148" s="218" t="s">
        <v>171</v>
      </c>
      <c r="D148" s="218" t="s">
        <v>124</v>
      </c>
      <c r="E148" s="219" t="s">
        <v>172</v>
      </c>
      <c r="F148" s="220" t="s">
        <v>173</v>
      </c>
      <c r="G148" s="221" t="s">
        <v>127</v>
      </c>
      <c r="H148" s="222">
        <v>274</v>
      </c>
      <c r="I148" s="223"/>
      <c r="J148" s="224">
        <f>ROUND(I148*H148,2)</f>
        <v>0</v>
      </c>
      <c r="K148" s="220" t="s">
        <v>128</v>
      </c>
      <c r="L148" s="44"/>
      <c r="M148" s="225" t="s">
        <v>1</v>
      </c>
      <c r="N148" s="226" t="s">
        <v>45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129</v>
      </c>
      <c r="AT148" s="229" t="s">
        <v>124</v>
      </c>
      <c r="AU148" s="229" t="s">
        <v>90</v>
      </c>
      <c r="AY148" s="17" t="s">
        <v>122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88</v>
      </c>
      <c r="BK148" s="230">
        <f>ROUND(I148*H148,2)</f>
        <v>0</v>
      </c>
      <c r="BL148" s="17" t="s">
        <v>129</v>
      </c>
      <c r="BM148" s="229" t="s">
        <v>174</v>
      </c>
    </row>
    <row r="149" s="2" customFormat="1">
      <c r="A149" s="38"/>
      <c r="B149" s="39"/>
      <c r="C149" s="40"/>
      <c r="D149" s="231" t="s">
        <v>131</v>
      </c>
      <c r="E149" s="40"/>
      <c r="F149" s="232" t="s">
        <v>175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131</v>
      </c>
      <c r="AU149" s="17" t="s">
        <v>90</v>
      </c>
    </row>
    <row r="150" s="2" customFormat="1">
      <c r="A150" s="38"/>
      <c r="B150" s="39"/>
      <c r="C150" s="40"/>
      <c r="D150" s="236" t="s">
        <v>133</v>
      </c>
      <c r="E150" s="40"/>
      <c r="F150" s="237" t="s">
        <v>176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133</v>
      </c>
      <c r="AU150" s="17" t="s">
        <v>90</v>
      </c>
    </row>
    <row r="151" s="14" customFormat="1">
      <c r="A151" s="14"/>
      <c r="B151" s="248"/>
      <c r="C151" s="249"/>
      <c r="D151" s="231" t="s">
        <v>135</v>
      </c>
      <c r="E151" s="250" t="s">
        <v>1</v>
      </c>
      <c r="F151" s="251" t="s">
        <v>170</v>
      </c>
      <c r="G151" s="249"/>
      <c r="H151" s="252">
        <v>274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135</v>
      </c>
      <c r="AU151" s="258" t="s">
        <v>90</v>
      </c>
      <c r="AV151" s="14" t="s">
        <v>90</v>
      </c>
      <c r="AW151" s="14" t="s">
        <v>34</v>
      </c>
      <c r="AX151" s="14" t="s">
        <v>88</v>
      </c>
      <c r="AY151" s="258" t="s">
        <v>122</v>
      </c>
    </row>
    <row r="152" s="2" customFormat="1" ht="16.5" customHeight="1">
      <c r="A152" s="38"/>
      <c r="B152" s="39"/>
      <c r="C152" s="218" t="s">
        <v>177</v>
      </c>
      <c r="D152" s="218" t="s">
        <v>124</v>
      </c>
      <c r="E152" s="219" t="s">
        <v>178</v>
      </c>
      <c r="F152" s="220" t="s">
        <v>179</v>
      </c>
      <c r="G152" s="221" t="s">
        <v>127</v>
      </c>
      <c r="H152" s="222">
        <v>70.400000000000006</v>
      </c>
      <c r="I152" s="223"/>
      <c r="J152" s="224">
        <f>ROUND(I152*H152,2)</f>
        <v>0</v>
      </c>
      <c r="K152" s="220" t="s">
        <v>128</v>
      </c>
      <c r="L152" s="44"/>
      <c r="M152" s="225" t="s">
        <v>1</v>
      </c>
      <c r="N152" s="226" t="s">
        <v>45</v>
      </c>
      <c r="O152" s="91"/>
      <c r="P152" s="227">
        <f>O152*H152</f>
        <v>0</v>
      </c>
      <c r="Q152" s="227">
        <v>1.8E-05</v>
      </c>
      <c r="R152" s="227">
        <f>Q152*H152</f>
        <v>0.0012672000000000002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129</v>
      </c>
      <c r="AT152" s="229" t="s">
        <v>124</v>
      </c>
      <c r="AU152" s="229" t="s">
        <v>90</v>
      </c>
      <c r="AY152" s="17" t="s">
        <v>122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88</v>
      </c>
      <c r="BK152" s="230">
        <f>ROUND(I152*H152,2)</f>
        <v>0</v>
      </c>
      <c r="BL152" s="17" t="s">
        <v>129</v>
      </c>
      <c r="BM152" s="229" t="s">
        <v>180</v>
      </c>
    </row>
    <row r="153" s="2" customFormat="1">
      <c r="A153" s="38"/>
      <c r="B153" s="39"/>
      <c r="C153" s="40"/>
      <c r="D153" s="231" t="s">
        <v>131</v>
      </c>
      <c r="E153" s="40"/>
      <c r="F153" s="232" t="s">
        <v>181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131</v>
      </c>
      <c r="AU153" s="17" t="s">
        <v>90</v>
      </c>
    </row>
    <row r="154" s="2" customFormat="1">
      <c r="A154" s="38"/>
      <c r="B154" s="39"/>
      <c r="C154" s="40"/>
      <c r="D154" s="236" t="s">
        <v>133</v>
      </c>
      <c r="E154" s="40"/>
      <c r="F154" s="237" t="s">
        <v>182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133</v>
      </c>
      <c r="AU154" s="17" t="s">
        <v>90</v>
      </c>
    </row>
    <row r="155" s="13" customFormat="1">
      <c r="A155" s="13"/>
      <c r="B155" s="238"/>
      <c r="C155" s="239"/>
      <c r="D155" s="231" t="s">
        <v>135</v>
      </c>
      <c r="E155" s="240" t="s">
        <v>1</v>
      </c>
      <c r="F155" s="241" t="s">
        <v>154</v>
      </c>
      <c r="G155" s="239"/>
      <c r="H155" s="240" t="s">
        <v>1</v>
      </c>
      <c r="I155" s="242"/>
      <c r="J155" s="239"/>
      <c r="K155" s="239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135</v>
      </c>
      <c r="AU155" s="247" t="s">
        <v>90</v>
      </c>
      <c r="AV155" s="13" t="s">
        <v>88</v>
      </c>
      <c r="AW155" s="13" t="s">
        <v>34</v>
      </c>
      <c r="AX155" s="13" t="s">
        <v>80</v>
      </c>
      <c r="AY155" s="247" t="s">
        <v>122</v>
      </c>
    </row>
    <row r="156" s="13" customFormat="1">
      <c r="A156" s="13"/>
      <c r="B156" s="238"/>
      <c r="C156" s="239"/>
      <c r="D156" s="231" t="s">
        <v>135</v>
      </c>
      <c r="E156" s="240" t="s">
        <v>1</v>
      </c>
      <c r="F156" s="241" t="s">
        <v>155</v>
      </c>
      <c r="G156" s="239"/>
      <c r="H156" s="240" t="s">
        <v>1</v>
      </c>
      <c r="I156" s="242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135</v>
      </c>
      <c r="AU156" s="247" t="s">
        <v>90</v>
      </c>
      <c r="AV156" s="13" t="s">
        <v>88</v>
      </c>
      <c r="AW156" s="13" t="s">
        <v>34</v>
      </c>
      <c r="AX156" s="13" t="s">
        <v>80</v>
      </c>
      <c r="AY156" s="247" t="s">
        <v>122</v>
      </c>
    </row>
    <row r="157" s="14" customFormat="1">
      <c r="A157" s="14"/>
      <c r="B157" s="248"/>
      <c r="C157" s="249"/>
      <c r="D157" s="231" t="s">
        <v>135</v>
      </c>
      <c r="E157" s="250" t="s">
        <v>1</v>
      </c>
      <c r="F157" s="251" t="s">
        <v>156</v>
      </c>
      <c r="G157" s="249"/>
      <c r="H157" s="252">
        <v>70.400000000000006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135</v>
      </c>
      <c r="AU157" s="258" t="s">
        <v>90</v>
      </c>
      <c r="AV157" s="14" t="s">
        <v>90</v>
      </c>
      <c r="AW157" s="14" t="s">
        <v>34</v>
      </c>
      <c r="AX157" s="14" t="s">
        <v>80</v>
      </c>
      <c r="AY157" s="258" t="s">
        <v>122</v>
      </c>
    </row>
    <row r="158" s="15" customFormat="1">
      <c r="A158" s="15"/>
      <c r="B158" s="259"/>
      <c r="C158" s="260"/>
      <c r="D158" s="231" t="s">
        <v>135</v>
      </c>
      <c r="E158" s="261" t="s">
        <v>1</v>
      </c>
      <c r="F158" s="262" t="s">
        <v>157</v>
      </c>
      <c r="G158" s="260"/>
      <c r="H158" s="263">
        <v>70.400000000000006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9" t="s">
        <v>135</v>
      </c>
      <c r="AU158" s="269" t="s">
        <v>90</v>
      </c>
      <c r="AV158" s="15" t="s">
        <v>129</v>
      </c>
      <c r="AW158" s="15" t="s">
        <v>34</v>
      </c>
      <c r="AX158" s="15" t="s">
        <v>88</v>
      </c>
      <c r="AY158" s="269" t="s">
        <v>122</v>
      </c>
    </row>
    <row r="159" s="2" customFormat="1" ht="16.5" customHeight="1">
      <c r="A159" s="38"/>
      <c r="B159" s="39"/>
      <c r="C159" s="218" t="s">
        <v>183</v>
      </c>
      <c r="D159" s="218" t="s">
        <v>124</v>
      </c>
      <c r="E159" s="219" t="s">
        <v>184</v>
      </c>
      <c r="F159" s="220" t="s">
        <v>185</v>
      </c>
      <c r="G159" s="221" t="s">
        <v>186</v>
      </c>
      <c r="H159" s="222">
        <v>68.5</v>
      </c>
      <c r="I159" s="223"/>
      <c r="J159" s="224">
        <f>ROUND(I159*H159,2)</f>
        <v>0</v>
      </c>
      <c r="K159" s="220" t="s">
        <v>128</v>
      </c>
      <c r="L159" s="44"/>
      <c r="M159" s="225" t="s">
        <v>1</v>
      </c>
      <c r="N159" s="226" t="s">
        <v>45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129</v>
      </c>
      <c r="AT159" s="229" t="s">
        <v>124</v>
      </c>
      <c r="AU159" s="229" t="s">
        <v>90</v>
      </c>
      <c r="AY159" s="17" t="s">
        <v>122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88</v>
      </c>
      <c r="BK159" s="230">
        <f>ROUND(I159*H159,2)</f>
        <v>0</v>
      </c>
      <c r="BL159" s="17" t="s">
        <v>129</v>
      </c>
      <c r="BM159" s="229" t="s">
        <v>187</v>
      </c>
    </row>
    <row r="160" s="2" customFormat="1">
      <c r="A160" s="38"/>
      <c r="B160" s="39"/>
      <c r="C160" s="40"/>
      <c r="D160" s="231" t="s">
        <v>131</v>
      </c>
      <c r="E160" s="40"/>
      <c r="F160" s="232" t="s">
        <v>188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131</v>
      </c>
      <c r="AU160" s="17" t="s">
        <v>90</v>
      </c>
    </row>
    <row r="161" s="2" customFormat="1">
      <c r="A161" s="38"/>
      <c r="B161" s="39"/>
      <c r="C161" s="40"/>
      <c r="D161" s="236" t="s">
        <v>133</v>
      </c>
      <c r="E161" s="40"/>
      <c r="F161" s="237" t="s">
        <v>189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133</v>
      </c>
      <c r="AU161" s="17" t="s">
        <v>90</v>
      </c>
    </row>
    <row r="162" s="13" customFormat="1">
      <c r="A162" s="13"/>
      <c r="B162" s="238"/>
      <c r="C162" s="239"/>
      <c r="D162" s="231" t="s">
        <v>135</v>
      </c>
      <c r="E162" s="240" t="s">
        <v>1</v>
      </c>
      <c r="F162" s="241" t="s">
        <v>190</v>
      </c>
      <c r="G162" s="239"/>
      <c r="H162" s="240" t="s">
        <v>1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135</v>
      </c>
      <c r="AU162" s="247" t="s">
        <v>90</v>
      </c>
      <c r="AV162" s="13" t="s">
        <v>88</v>
      </c>
      <c r="AW162" s="13" t="s">
        <v>34</v>
      </c>
      <c r="AX162" s="13" t="s">
        <v>80</v>
      </c>
      <c r="AY162" s="247" t="s">
        <v>122</v>
      </c>
    </row>
    <row r="163" s="14" customFormat="1">
      <c r="A163" s="14"/>
      <c r="B163" s="248"/>
      <c r="C163" s="249"/>
      <c r="D163" s="231" t="s">
        <v>135</v>
      </c>
      <c r="E163" s="250" t="s">
        <v>1</v>
      </c>
      <c r="F163" s="251" t="s">
        <v>191</v>
      </c>
      <c r="G163" s="249"/>
      <c r="H163" s="252">
        <v>68.5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135</v>
      </c>
      <c r="AU163" s="258" t="s">
        <v>90</v>
      </c>
      <c r="AV163" s="14" t="s">
        <v>90</v>
      </c>
      <c r="AW163" s="14" t="s">
        <v>34</v>
      </c>
      <c r="AX163" s="14" t="s">
        <v>80</v>
      </c>
      <c r="AY163" s="258" t="s">
        <v>122</v>
      </c>
    </row>
    <row r="164" s="15" customFormat="1">
      <c r="A164" s="15"/>
      <c r="B164" s="259"/>
      <c r="C164" s="260"/>
      <c r="D164" s="231" t="s">
        <v>135</v>
      </c>
      <c r="E164" s="261" t="s">
        <v>1</v>
      </c>
      <c r="F164" s="262" t="s">
        <v>157</v>
      </c>
      <c r="G164" s="260"/>
      <c r="H164" s="263">
        <v>68.5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9" t="s">
        <v>135</v>
      </c>
      <c r="AU164" s="269" t="s">
        <v>90</v>
      </c>
      <c r="AV164" s="15" t="s">
        <v>129</v>
      </c>
      <c r="AW164" s="15" t="s">
        <v>34</v>
      </c>
      <c r="AX164" s="15" t="s">
        <v>88</v>
      </c>
      <c r="AY164" s="269" t="s">
        <v>122</v>
      </c>
    </row>
    <row r="165" s="2" customFormat="1" ht="16.5" customHeight="1">
      <c r="A165" s="38"/>
      <c r="B165" s="39"/>
      <c r="C165" s="270" t="s">
        <v>192</v>
      </c>
      <c r="D165" s="270" t="s">
        <v>193</v>
      </c>
      <c r="E165" s="271" t="s">
        <v>194</v>
      </c>
      <c r="F165" s="272" t="s">
        <v>195</v>
      </c>
      <c r="G165" s="273" t="s">
        <v>196</v>
      </c>
      <c r="H165" s="274">
        <v>7.056</v>
      </c>
      <c r="I165" s="275"/>
      <c r="J165" s="276">
        <f>ROUND(I165*H165,2)</f>
        <v>0</v>
      </c>
      <c r="K165" s="272" t="s">
        <v>128</v>
      </c>
      <c r="L165" s="277"/>
      <c r="M165" s="278" t="s">
        <v>1</v>
      </c>
      <c r="N165" s="279" t="s">
        <v>45</v>
      </c>
      <c r="O165" s="91"/>
      <c r="P165" s="227">
        <f>O165*H165</f>
        <v>0</v>
      </c>
      <c r="Q165" s="227">
        <v>0.20000000000000001</v>
      </c>
      <c r="R165" s="227">
        <f>Q165*H165</f>
        <v>1.4112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177</v>
      </c>
      <c r="AT165" s="229" t="s">
        <v>193</v>
      </c>
      <c r="AU165" s="229" t="s">
        <v>90</v>
      </c>
      <c r="AY165" s="17" t="s">
        <v>122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88</v>
      </c>
      <c r="BK165" s="230">
        <f>ROUND(I165*H165,2)</f>
        <v>0</v>
      </c>
      <c r="BL165" s="17" t="s">
        <v>129</v>
      </c>
      <c r="BM165" s="229" t="s">
        <v>197</v>
      </c>
    </row>
    <row r="166" s="2" customFormat="1">
      <c r="A166" s="38"/>
      <c r="B166" s="39"/>
      <c r="C166" s="40"/>
      <c r="D166" s="231" t="s">
        <v>131</v>
      </c>
      <c r="E166" s="40"/>
      <c r="F166" s="232" t="s">
        <v>195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131</v>
      </c>
      <c r="AU166" s="17" t="s">
        <v>90</v>
      </c>
    </row>
    <row r="167" s="14" customFormat="1">
      <c r="A167" s="14"/>
      <c r="B167" s="248"/>
      <c r="C167" s="249"/>
      <c r="D167" s="231" t="s">
        <v>135</v>
      </c>
      <c r="E167" s="249"/>
      <c r="F167" s="251" t="s">
        <v>198</v>
      </c>
      <c r="G167" s="249"/>
      <c r="H167" s="252">
        <v>7.056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135</v>
      </c>
      <c r="AU167" s="258" t="s">
        <v>90</v>
      </c>
      <c r="AV167" s="14" t="s">
        <v>90</v>
      </c>
      <c r="AW167" s="14" t="s">
        <v>4</v>
      </c>
      <c r="AX167" s="14" t="s">
        <v>88</v>
      </c>
      <c r="AY167" s="258" t="s">
        <v>122</v>
      </c>
    </row>
    <row r="168" s="2" customFormat="1" ht="16.5" customHeight="1">
      <c r="A168" s="38"/>
      <c r="B168" s="39"/>
      <c r="C168" s="218" t="s">
        <v>199</v>
      </c>
      <c r="D168" s="218" t="s">
        <v>124</v>
      </c>
      <c r="E168" s="219" t="s">
        <v>200</v>
      </c>
      <c r="F168" s="220" t="s">
        <v>201</v>
      </c>
      <c r="G168" s="221" t="s">
        <v>196</v>
      </c>
      <c r="H168" s="222">
        <v>137</v>
      </c>
      <c r="I168" s="223"/>
      <c r="J168" s="224">
        <f>ROUND(I168*H168,2)</f>
        <v>0</v>
      </c>
      <c r="K168" s="220" t="s">
        <v>128</v>
      </c>
      <c r="L168" s="44"/>
      <c r="M168" s="225" t="s">
        <v>1</v>
      </c>
      <c r="N168" s="226" t="s">
        <v>45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129</v>
      </c>
      <c r="AT168" s="229" t="s">
        <v>124</v>
      </c>
      <c r="AU168" s="229" t="s">
        <v>90</v>
      </c>
      <c r="AY168" s="17" t="s">
        <v>122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88</v>
      </c>
      <c r="BK168" s="230">
        <f>ROUND(I168*H168,2)</f>
        <v>0</v>
      </c>
      <c r="BL168" s="17" t="s">
        <v>129</v>
      </c>
      <c r="BM168" s="229" t="s">
        <v>202</v>
      </c>
    </row>
    <row r="169" s="2" customFormat="1">
      <c r="A169" s="38"/>
      <c r="B169" s="39"/>
      <c r="C169" s="40"/>
      <c r="D169" s="231" t="s">
        <v>131</v>
      </c>
      <c r="E169" s="40"/>
      <c r="F169" s="232" t="s">
        <v>203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131</v>
      </c>
      <c r="AU169" s="17" t="s">
        <v>90</v>
      </c>
    </row>
    <row r="170" s="2" customFormat="1">
      <c r="A170" s="38"/>
      <c r="B170" s="39"/>
      <c r="C170" s="40"/>
      <c r="D170" s="236" t="s">
        <v>133</v>
      </c>
      <c r="E170" s="40"/>
      <c r="F170" s="237" t="s">
        <v>204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133</v>
      </c>
      <c r="AU170" s="17" t="s">
        <v>90</v>
      </c>
    </row>
    <row r="171" s="13" customFormat="1">
      <c r="A171" s="13"/>
      <c r="B171" s="238"/>
      <c r="C171" s="239"/>
      <c r="D171" s="231" t="s">
        <v>135</v>
      </c>
      <c r="E171" s="240" t="s">
        <v>1</v>
      </c>
      <c r="F171" s="241" t="s">
        <v>205</v>
      </c>
      <c r="G171" s="239"/>
      <c r="H171" s="240" t="s">
        <v>1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135</v>
      </c>
      <c r="AU171" s="247" t="s">
        <v>90</v>
      </c>
      <c r="AV171" s="13" t="s">
        <v>88</v>
      </c>
      <c r="AW171" s="13" t="s">
        <v>34</v>
      </c>
      <c r="AX171" s="13" t="s">
        <v>80</v>
      </c>
      <c r="AY171" s="247" t="s">
        <v>122</v>
      </c>
    </row>
    <row r="172" s="14" customFormat="1">
      <c r="A172" s="14"/>
      <c r="B172" s="248"/>
      <c r="C172" s="249"/>
      <c r="D172" s="231" t="s">
        <v>135</v>
      </c>
      <c r="E172" s="250" t="s">
        <v>1</v>
      </c>
      <c r="F172" s="251" t="s">
        <v>206</v>
      </c>
      <c r="G172" s="249"/>
      <c r="H172" s="252">
        <v>137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135</v>
      </c>
      <c r="AU172" s="258" t="s">
        <v>90</v>
      </c>
      <c r="AV172" s="14" t="s">
        <v>90</v>
      </c>
      <c r="AW172" s="14" t="s">
        <v>34</v>
      </c>
      <c r="AX172" s="14" t="s">
        <v>80</v>
      </c>
      <c r="AY172" s="258" t="s">
        <v>122</v>
      </c>
    </row>
    <row r="173" s="15" customFormat="1">
      <c r="A173" s="15"/>
      <c r="B173" s="259"/>
      <c r="C173" s="260"/>
      <c r="D173" s="231" t="s">
        <v>135</v>
      </c>
      <c r="E173" s="261" t="s">
        <v>1</v>
      </c>
      <c r="F173" s="262" t="s">
        <v>157</v>
      </c>
      <c r="G173" s="260"/>
      <c r="H173" s="263">
        <v>137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9" t="s">
        <v>135</v>
      </c>
      <c r="AU173" s="269" t="s">
        <v>90</v>
      </c>
      <c r="AV173" s="15" t="s">
        <v>129</v>
      </c>
      <c r="AW173" s="15" t="s">
        <v>34</v>
      </c>
      <c r="AX173" s="15" t="s">
        <v>88</v>
      </c>
      <c r="AY173" s="269" t="s">
        <v>122</v>
      </c>
    </row>
    <row r="174" s="2" customFormat="1" ht="16.5" customHeight="1">
      <c r="A174" s="38"/>
      <c r="B174" s="39"/>
      <c r="C174" s="218" t="s">
        <v>8</v>
      </c>
      <c r="D174" s="218" t="s">
        <v>124</v>
      </c>
      <c r="E174" s="219" t="s">
        <v>207</v>
      </c>
      <c r="F174" s="220" t="s">
        <v>208</v>
      </c>
      <c r="G174" s="221" t="s">
        <v>196</v>
      </c>
      <c r="H174" s="222">
        <v>137</v>
      </c>
      <c r="I174" s="223"/>
      <c r="J174" s="224">
        <f>ROUND(I174*H174,2)</f>
        <v>0</v>
      </c>
      <c r="K174" s="220" t="s">
        <v>128</v>
      </c>
      <c r="L174" s="44"/>
      <c r="M174" s="225" t="s">
        <v>1</v>
      </c>
      <c r="N174" s="226" t="s">
        <v>45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129</v>
      </c>
      <c r="AT174" s="229" t="s">
        <v>124</v>
      </c>
      <c r="AU174" s="229" t="s">
        <v>90</v>
      </c>
      <c r="AY174" s="17" t="s">
        <v>122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88</v>
      </c>
      <c r="BK174" s="230">
        <f>ROUND(I174*H174,2)</f>
        <v>0</v>
      </c>
      <c r="BL174" s="17" t="s">
        <v>129</v>
      </c>
      <c r="BM174" s="229" t="s">
        <v>209</v>
      </c>
    </row>
    <row r="175" s="2" customFormat="1">
      <c r="A175" s="38"/>
      <c r="B175" s="39"/>
      <c r="C175" s="40"/>
      <c r="D175" s="231" t="s">
        <v>131</v>
      </c>
      <c r="E175" s="40"/>
      <c r="F175" s="232" t="s">
        <v>210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131</v>
      </c>
      <c r="AU175" s="17" t="s">
        <v>90</v>
      </c>
    </row>
    <row r="176" s="2" customFormat="1">
      <c r="A176" s="38"/>
      <c r="B176" s="39"/>
      <c r="C176" s="40"/>
      <c r="D176" s="236" t="s">
        <v>133</v>
      </c>
      <c r="E176" s="40"/>
      <c r="F176" s="237" t="s">
        <v>211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133</v>
      </c>
      <c r="AU176" s="17" t="s">
        <v>90</v>
      </c>
    </row>
    <row r="177" s="13" customFormat="1">
      <c r="A177" s="13"/>
      <c r="B177" s="238"/>
      <c r="C177" s="239"/>
      <c r="D177" s="231" t="s">
        <v>135</v>
      </c>
      <c r="E177" s="240" t="s">
        <v>1</v>
      </c>
      <c r="F177" s="241" t="s">
        <v>205</v>
      </c>
      <c r="G177" s="239"/>
      <c r="H177" s="240" t="s">
        <v>1</v>
      </c>
      <c r="I177" s="242"/>
      <c r="J177" s="239"/>
      <c r="K177" s="239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135</v>
      </c>
      <c r="AU177" s="247" t="s">
        <v>90</v>
      </c>
      <c r="AV177" s="13" t="s">
        <v>88</v>
      </c>
      <c r="AW177" s="13" t="s">
        <v>34</v>
      </c>
      <c r="AX177" s="13" t="s">
        <v>80</v>
      </c>
      <c r="AY177" s="247" t="s">
        <v>122</v>
      </c>
    </row>
    <row r="178" s="14" customFormat="1">
      <c r="A178" s="14"/>
      <c r="B178" s="248"/>
      <c r="C178" s="249"/>
      <c r="D178" s="231" t="s">
        <v>135</v>
      </c>
      <c r="E178" s="250" t="s">
        <v>1</v>
      </c>
      <c r="F178" s="251" t="s">
        <v>206</v>
      </c>
      <c r="G178" s="249"/>
      <c r="H178" s="252">
        <v>137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135</v>
      </c>
      <c r="AU178" s="258" t="s">
        <v>90</v>
      </c>
      <c r="AV178" s="14" t="s">
        <v>90</v>
      </c>
      <c r="AW178" s="14" t="s">
        <v>34</v>
      </c>
      <c r="AX178" s="14" t="s">
        <v>80</v>
      </c>
      <c r="AY178" s="258" t="s">
        <v>122</v>
      </c>
    </row>
    <row r="179" s="15" customFormat="1">
      <c r="A179" s="15"/>
      <c r="B179" s="259"/>
      <c r="C179" s="260"/>
      <c r="D179" s="231" t="s">
        <v>135</v>
      </c>
      <c r="E179" s="261" t="s">
        <v>1</v>
      </c>
      <c r="F179" s="262" t="s">
        <v>157</v>
      </c>
      <c r="G179" s="260"/>
      <c r="H179" s="263">
        <v>137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9" t="s">
        <v>135</v>
      </c>
      <c r="AU179" s="269" t="s">
        <v>90</v>
      </c>
      <c r="AV179" s="15" t="s">
        <v>129</v>
      </c>
      <c r="AW179" s="15" t="s">
        <v>34</v>
      </c>
      <c r="AX179" s="15" t="s">
        <v>88</v>
      </c>
      <c r="AY179" s="269" t="s">
        <v>122</v>
      </c>
    </row>
    <row r="180" s="2" customFormat="1" ht="16.5" customHeight="1">
      <c r="A180" s="38"/>
      <c r="B180" s="39"/>
      <c r="C180" s="218" t="s">
        <v>212</v>
      </c>
      <c r="D180" s="218" t="s">
        <v>124</v>
      </c>
      <c r="E180" s="219" t="s">
        <v>213</v>
      </c>
      <c r="F180" s="220" t="s">
        <v>214</v>
      </c>
      <c r="G180" s="221" t="s">
        <v>196</v>
      </c>
      <c r="H180" s="222">
        <v>137</v>
      </c>
      <c r="I180" s="223"/>
      <c r="J180" s="224">
        <f>ROUND(I180*H180,2)</f>
        <v>0</v>
      </c>
      <c r="K180" s="220" t="s">
        <v>128</v>
      </c>
      <c r="L180" s="44"/>
      <c r="M180" s="225" t="s">
        <v>1</v>
      </c>
      <c r="N180" s="226" t="s">
        <v>45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129</v>
      </c>
      <c r="AT180" s="229" t="s">
        <v>124</v>
      </c>
      <c r="AU180" s="229" t="s">
        <v>90</v>
      </c>
      <c r="AY180" s="17" t="s">
        <v>122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88</v>
      </c>
      <c r="BK180" s="230">
        <f>ROUND(I180*H180,2)</f>
        <v>0</v>
      </c>
      <c r="BL180" s="17" t="s">
        <v>129</v>
      </c>
      <c r="BM180" s="229" t="s">
        <v>215</v>
      </c>
    </row>
    <row r="181" s="2" customFormat="1">
      <c r="A181" s="38"/>
      <c r="B181" s="39"/>
      <c r="C181" s="40"/>
      <c r="D181" s="231" t="s">
        <v>131</v>
      </c>
      <c r="E181" s="40"/>
      <c r="F181" s="232" t="s">
        <v>216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131</v>
      </c>
      <c r="AU181" s="17" t="s">
        <v>90</v>
      </c>
    </row>
    <row r="182" s="2" customFormat="1">
      <c r="A182" s="38"/>
      <c r="B182" s="39"/>
      <c r="C182" s="40"/>
      <c r="D182" s="236" t="s">
        <v>133</v>
      </c>
      <c r="E182" s="40"/>
      <c r="F182" s="237" t="s">
        <v>217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133</v>
      </c>
      <c r="AU182" s="17" t="s">
        <v>90</v>
      </c>
    </row>
    <row r="183" s="13" customFormat="1">
      <c r="A183" s="13"/>
      <c r="B183" s="238"/>
      <c r="C183" s="239"/>
      <c r="D183" s="231" t="s">
        <v>135</v>
      </c>
      <c r="E183" s="240" t="s">
        <v>1</v>
      </c>
      <c r="F183" s="241" t="s">
        <v>205</v>
      </c>
      <c r="G183" s="239"/>
      <c r="H183" s="240" t="s">
        <v>1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135</v>
      </c>
      <c r="AU183" s="247" t="s">
        <v>90</v>
      </c>
      <c r="AV183" s="13" t="s">
        <v>88</v>
      </c>
      <c r="AW183" s="13" t="s">
        <v>34</v>
      </c>
      <c r="AX183" s="13" t="s">
        <v>80</v>
      </c>
      <c r="AY183" s="247" t="s">
        <v>122</v>
      </c>
    </row>
    <row r="184" s="14" customFormat="1">
      <c r="A184" s="14"/>
      <c r="B184" s="248"/>
      <c r="C184" s="249"/>
      <c r="D184" s="231" t="s">
        <v>135</v>
      </c>
      <c r="E184" s="250" t="s">
        <v>1</v>
      </c>
      <c r="F184" s="251" t="s">
        <v>206</v>
      </c>
      <c r="G184" s="249"/>
      <c r="H184" s="252">
        <v>137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135</v>
      </c>
      <c r="AU184" s="258" t="s">
        <v>90</v>
      </c>
      <c r="AV184" s="14" t="s">
        <v>90</v>
      </c>
      <c r="AW184" s="14" t="s">
        <v>34</v>
      </c>
      <c r="AX184" s="14" t="s">
        <v>80</v>
      </c>
      <c r="AY184" s="258" t="s">
        <v>122</v>
      </c>
    </row>
    <row r="185" s="15" customFormat="1">
      <c r="A185" s="15"/>
      <c r="B185" s="259"/>
      <c r="C185" s="260"/>
      <c r="D185" s="231" t="s">
        <v>135</v>
      </c>
      <c r="E185" s="261" t="s">
        <v>1</v>
      </c>
      <c r="F185" s="262" t="s">
        <v>157</v>
      </c>
      <c r="G185" s="260"/>
      <c r="H185" s="263">
        <v>137</v>
      </c>
      <c r="I185" s="264"/>
      <c r="J185" s="260"/>
      <c r="K185" s="260"/>
      <c r="L185" s="265"/>
      <c r="M185" s="280"/>
      <c r="N185" s="281"/>
      <c r="O185" s="281"/>
      <c r="P185" s="281"/>
      <c r="Q185" s="281"/>
      <c r="R185" s="281"/>
      <c r="S185" s="281"/>
      <c r="T185" s="28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9" t="s">
        <v>135</v>
      </c>
      <c r="AU185" s="269" t="s">
        <v>90</v>
      </c>
      <c r="AV185" s="15" t="s">
        <v>129</v>
      </c>
      <c r="AW185" s="15" t="s">
        <v>34</v>
      </c>
      <c r="AX185" s="15" t="s">
        <v>88</v>
      </c>
      <c r="AY185" s="269" t="s">
        <v>122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67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tzIoRNq38YefNe7vi1j5BEU9/w8L9je+Eg0f28gNz5Zrj6TBS7tMvOQkGNc7cxcR69TQJvJh3V8/k/trIqhsjQ==" hashValue="NwqQChL2jaqWalxkVkN0qbCZNqTtmudA57yg600k0Ommo/ilgZ41P0+BcHnMZP3hMmdKhO12jUI3ziKBxvoJvQ==" algorithmName="SHA-512" password="CC35"/>
  <autoFilter ref="C117:K18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3" r:id="rId1" display="https://podminky.urs.cz/item/CS_URS_2025_02/183104512"/>
    <hyperlink ref="F128" r:id="rId2" display="https://podminky.urs.cz/item/CS_URS_2025_02/184004413"/>
    <hyperlink ref="F133" r:id="rId3" display="https://podminky.urs.cz/item/CS_URS_2025_02/184807101"/>
    <hyperlink ref="F136" r:id="rId4" display="https://podminky.urs.cz/item/CS_URS_2025_02/184807911"/>
    <hyperlink ref="F143" r:id="rId5" display="https://podminky.urs.cz/item/CS_URS_2025_02/184808111"/>
    <hyperlink ref="F146" r:id="rId6" display="https://podminky.urs.cz/item/CS_URS_2025_02/184808211"/>
    <hyperlink ref="F150" r:id="rId7" display="https://podminky.urs.cz/item/CS_URS_2025_02/184808321"/>
    <hyperlink ref="F154" r:id="rId8" display="https://podminky.urs.cz/item/CS_URS_2025_02/184911111"/>
    <hyperlink ref="F161" r:id="rId9" display="https://podminky.urs.cz/item/CS_URS_2025_02/184911421"/>
    <hyperlink ref="F170" r:id="rId10" display="https://podminky.urs.cz/item/CS_URS_2025_02/185804311"/>
    <hyperlink ref="F176" r:id="rId11" display="https://podminky.urs.cz/item/CS_URS_2025_02/185851121"/>
    <hyperlink ref="F182" r:id="rId12" display="https://podminky.urs.cz/item/CS_URS_2025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potoků Radimovický a Svrabovský - Následná péče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38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ROUND((SUM(BE118:BE212)),  2)</f>
        <v>0</v>
      </c>
      <c r="G33" s="38"/>
      <c r="H33" s="38"/>
      <c r="I33" s="155">
        <v>0.20999999999999999</v>
      </c>
      <c r="J33" s="154">
        <f>ROUND(((SUM(BE118:BE212))*I33),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ROUND((SUM(BF118:BF212)),  2)</f>
        <v>0</v>
      </c>
      <c r="G34" s="38"/>
      <c r="H34" s="38"/>
      <c r="I34" s="155">
        <v>0.12</v>
      </c>
      <c r="J34" s="154">
        <f>ROUND(((SUM(BF118:BF212))*I34),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ROUND((SUM(BG118:BG212)),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ROUND((SUM(BH118:BH212)),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ROUND((SUM(BI118:BI212)),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potoků Radimovický a Svrabovský - Následná péče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5 - Následná péče - 2. rok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Náchod u Tábora</v>
      </c>
      <c r="G89" s="40"/>
      <c r="H89" s="40"/>
      <c r="I89" s="32" t="s">
        <v>22</v>
      </c>
      <c r="J89" s="79" t="str">
        <f>IF(J12="","",J12)</f>
        <v>22. 5. 2024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Česká republika – Státní pozemkový úřad</v>
      </c>
      <c r="G91" s="40"/>
      <c r="H91" s="40"/>
      <c r="I91" s="32" t="s">
        <v>32</v>
      </c>
      <c r="J91" s="36" t="str">
        <f>E21</f>
        <v>Ing. Pavel Benda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Vodohospodárský rozvoj a výstavba a.s.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Revitalizace potoků Radimovický a Svrabovský - Následná péče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5 - Následná péče - 2. rok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Náchod u Tábora</v>
      </c>
      <c r="G112" s="40"/>
      <c r="H112" s="40"/>
      <c r="I112" s="32" t="s">
        <v>22</v>
      </c>
      <c r="J112" s="79" t="str">
        <f>IF(J12="","",J12)</f>
        <v>22. 5. 2024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Česká republika – Státní pozemkový úřad</v>
      </c>
      <c r="G114" s="40"/>
      <c r="H114" s="40"/>
      <c r="I114" s="32" t="s">
        <v>32</v>
      </c>
      <c r="J114" s="36" t="str">
        <f>E21</f>
        <v>Ing. Pavel Benda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Vodohospodárský rozvoj a výstavba a.s.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108</v>
      </c>
      <c r="D117" s="194" t="s">
        <v>65</v>
      </c>
      <c r="E117" s="194" t="s">
        <v>61</v>
      </c>
      <c r="F117" s="194" t="s">
        <v>62</v>
      </c>
      <c r="G117" s="194" t="s">
        <v>109</v>
      </c>
      <c r="H117" s="194" t="s">
        <v>110</v>
      </c>
      <c r="I117" s="194" t="s">
        <v>111</v>
      </c>
      <c r="J117" s="194" t="s">
        <v>102</v>
      </c>
      <c r="K117" s="195" t="s">
        <v>112</v>
      </c>
      <c r="L117" s="196"/>
      <c r="M117" s="100" t="s">
        <v>1</v>
      </c>
      <c r="N117" s="101" t="s">
        <v>44</v>
      </c>
      <c r="O117" s="101" t="s">
        <v>113</v>
      </c>
      <c r="P117" s="101" t="s">
        <v>114</v>
      </c>
      <c r="Q117" s="101" t="s">
        <v>115</v>
      </c>
      <c r="R117" s="101" t="s">
        <v>116</v>
      </c>
      <c r="S117" s="101" t="s">
        <v>117</v>
      </c>
      <c r="T117" s="102" t="s">
        <v>118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119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1.5955072000000001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79</v>
      </c>
      <c r="AU118" s="17" t="s">
        <v>104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79</v>
      </c>
      <c r="E119" s="205" t="s">
        <v>120</v>
      </c>
      <c r="F119" s="205" t="s">
        <v>121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1.5955072000000001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88</v>
      </c>
      <c r="AT119" s="214" t="s">
        <v>79</v>
      </c>
      <c r="AU119" s="214" t="s">
        <v>80</v>
      </c>
      <c r="AY119" s="213" t="s">
        <v>122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79</v>
      </c>
      <c r="E120" s="216" t="s">
        <v>88</v>
      </c>
      <c r="F120" s="216" t="s">
        <v>123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SUM(P121:P212)</f>
        <v>0</v>
      </c>
      <c r="Q120" s="210"/>
      <c r="R120" s="211">
        <f>SUM(R121:R212)</f>
        <v>1.5955072000000001</v>
      </c>
      <c r="S120" s="210"/>
      <c r="T120" s="212">
        <f>SUM(T121:T212)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88</v>
      </c>
      <c r="AT120" s="214" t="s">
        <v>79</v>
      </c>
      <c r="AU120" s="214" t="s">
        <v>88</v>
      </c>
      <c r="AY120" s="213" t="s">
        <v>122</v>
      </c>
      <c r="BK120" s="215">
        <f>SUM(BK121:BK212)</f>
        <v>0</v>
      </c>
    </row>
    <row r="121" s="2" customFormat="1" ht="21.75" customHeight="1">
      <c r="A121" s="38"/>
      <c r="B121" s="39"/>
      <c r="C121" s="218" t="s">
        <v>88</v>
      </c>
      <c r="D121" s="218" t="s">
        <v>124</v>
      </c>
      <c r="E121" s="219" t="s">
        <v>219</v>
      </c>
      <c r="F121" s="220" t="s">
        <v>220</v>
      </c>
      <c r="G121" s="221" t="s">
        <v>196</v>
      </c>
      <c r="H121" s="222">
        <v>239.75</v>
      </c>
      <c r="I121" s="223"/>
      <c r="J121" s="224">
        <f>ROUND(I121*H121,2)</f>
        <v>0</v>
      </c>
      <c r="K121" s="220" t="s">
        <v>128</v>
      </c>
      <c r="L121" s="44"/>
      <c r="M121" s="225" t="s">
        <v>1</v>
      </c>
      <c r="N121" s="226" t="s">
        <v>45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129</v>
      </c>
      <c r="AT121" s="229" t="s">
        <v>124</v>
      </c>
      <c r="AU121" s="229" t="s">
        <v>90</v>
      </c>
      <c r="AY121" s="17" t="s">
        <v>122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88</v>
      </c>
      <c r="BK121" s="230">
        <f>ROUND(I121*H121,2)</f>
        <v>0</v>
      </c>
      <c r="BL121" s="17" t="s">
        <v>129</v>
      </c>
      <c r="BM121" s="229" t="s">
        <v>221</v>
      </c>
    </row>
    <row r="122" s="2" customFormat="1">
      <c r="A122" s="38"/>
      <c r="B122" s="39"/>
      <c r="C122" s="40"/>
      <c r="D122" s="231" t="s">
        <v>131</v>
      </c>
      <c r="E122" s="40"/>
      <c r="F122" s="232" t="s">
        <v>222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131</v>
      </c>
      <c r="AU122" s="17" t="s">
        <v>90</v>
      </c>
    </row>
    <row r="123" s="2" customFormat="1">
      <c r="A123" s="38"/>
      <c r="B123" s="39"/>
      <c r="C123" s="40"/>
      <c r="D123" s="236" t="s">
        <v>133</v>
      </c>
      <c r="E123" s="40"/>
      <c r="F123" s="237" t="s">
        <v>223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133</v>
      </c>
      <c r="AU123" s="17" t="s">
        <v>90</v>
      </c>
    </row>
    <row r="124" s="13" customFormat="1">
      <c r="A124" s="13"/>
      <c r="B124" s="238"/>
      <c r="C124" s="239"/>
      <c r="D124" s="231" t="s">
        <v>135</v>
      </c>
      <c r="E124" s="240" t="s">
        <v>1</v>
      </c>
      <c r="F124" s="241" t="s">
        <v>224</v>
      </c>
      <c r="G124" s="239"/>
      <c r="H124" s="240" t="s">
        <v>1</v>
      </c>
      <c r="I124" s="242"/>
      <c r="J124" s="239"/>
      <c r="K124" s="239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135</v>
      </c>
      <c r="AU124" s="247" t="s">
        <v>90</v>
      </c>
      <c r="AV124" s="13" t="s">
        <v>88</v>
      </c>
      <c r="AW124" s="13" t="s">
        <v>34</v>
      </c>
      <c r="AX124" s="13" t="s">
        <v>80</v>
      </c>
      <c r="AY124" s="247" t="s">
        <v>122</v>
      </c>
    </row>
    <row r="125" s="13" customFormat="1">
      <c r="A125" s="13"/>
      <c r="B125" s="238"/>
      <c r="C125" s="239"/>
      <c r="D125" s="231" t="s">
        <v>135</v>
      </c>
      <c r="E125" s="240" t="s">
        <v>1</v>
      </c>
      <c r="F125" s="241" t="s">
        <v>225</v>
      </c>
      <c r="G125" s="239"/>
      <c r="H125" s="240" t="s">
        <v>1</v>
      </c>
      <c r="I125" s="242"/>
      <c r="J125" s="239"/>
      <c r="K125" s="239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135</v>
      </c>
      <c r="AU125" s="247" t="s">
        <v>90</v>
      </c>
      <c r="AV125" s="13" t="s">
        <v>88</v>
      </c>
      <c r="AW125" s="13" t="s">
        <v>34</v>
      </c>
      <c r="AX125" s="13" t="s">
        <v>80</v>
      </c>
      <c r="AY125" s="247" t="s">
        <v>122</v>
      </c>
    </row>
    <row r="126" s="13" customFormat="1">
      <c r="A126" s="13"/>
      <c r="B126" s="238"/>
      <c r="C126" s="239"/>
      <c r="D126" s="231" t="s">
        <v>135</v>
      </c>
      <c r="E126" s="240" t="s">
        <v>1</v>
      </c>
      <c r="F126" s="241" t="s">
        <v>226</v>
      </c>
      <c r="G126" s="239"/>
      <c r="H126" s="240" t="s">
        <v>1</v>
      </c>
      <c r="I126" s="242"/>
      <c r="J126" s="239"/>
      <c r="K126" s="239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135</v>
      </c>
      <c r="AU126" s="247" t="s">
        <v>90</v>
      </c>
      <c r="AV126" s="13" t="s">
        <v>88</v>
      </c>
      <c r="AW126" s="13" t="s">
        <v>34</v>
      </c>
      <c r="AX126" s="13" t="s">
        <v>80</v>
      </c>
      <c r="AY126" s="247" t="s">
        <v>122</v>
      </c>
    </row>
    <row r="127" s="13" customFormat="1">
      <c r="A127" s="13"/>
      <c r="B127" s="238"/>
      <c r="C127" s="239"/>
      <c r="D127" s="231" t="s">
        <v>135</v>
      </c>
      <c r="E127" s="240" t="s">
        <v>1</v>
      </c>
      <c r="F127" s="241" t="s">
        <v>227</v>
      </c>
      <c r="G127" s="239"/>
      <c r="H127" s="240" t="s">
        <v>1</v>
      </c>
      <c r="I127" s="242"/>
      <c r="J127" s="239"/>
      <c r="K127" s="239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135</v>
      </c>
      <c r="AU127" s="247" t="s">
        <v>90</v>
      </c>
      <c r="AV127" s="13" t="s">
        <v>88</v>
      </c>
      <c r="AW127" s="13" t="s">
        <v>34</v>
      </c>
      <c r="AX127" s="13" t="s">
        <v>80</v>
      </c>
      <c r="AY127" s="247" t="s">
        <v>122</v>
      </c>
    </row>
    <row r="128" s="14" customFormat="1">
      <c r="A128" s="14"/>
      <c r="B128" s="248"/>
      <c r="C128" s="249"/>
      <c r="D128" s="231" t="s">
        <v>135</v>
      </c>
      <c r="E128" s="250" t="s">
        <v>1</v>
      </c>
      <c r="F128" s="251" t="s">
        <v>228</v>
      </c>
      <c r="G128" s="249"/>
      <c r="H128" s="252">
        <v>108.667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8" t="s">
        <v>135</v>
      </c>
      <c r="AU128" s="258" t="s">
        <v>90</v>
      </c>
      <c r="AV128" s="14" t="s">
        <v>90</v>
      </c>
      <c r="AW128" s="14" t="s">
        <v>34</v>
      </c>
      <c r="AX128" s="14" t="s">
        <v>80</v>
      </c>
      <c r="AY128" s="258" t="s">
        <v>122</v>
      </c>
    </row>
    <row r="129" s="13" customFormat="1">
      <c r="A129" s="13"/>
      <c r="B129" s="238"/>
      <c r="C129" s="239"/>
      <c r="D129" s="231" t="s">
        <v>135</v>
      </c>
      <c r="E129" s="240" t="s">
        <v>1</v>
      </c>
      <c r="F129" s="241" t="s">
        <v>229</v>
      </c>
      <c r="G129" s="239"/>
      <c r="H129" s="240" t="s">
        <v>1</v>
      </c>
      <c r="I129" s="242"/>
      <c r="J129" s="239"/>
      <c r="K129" s="239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135</v>
      </c>
      <c r="AU129" s="247" t="s">
        <v>90</v>
      </c>
      <c r="AV129" s="13" t="s">
        <v>88</v>
      </c>
      <c r="AW129" s="13" t="s">
        <v>34</v>
      </c>
      <c r="AX129" s="13" t="s">
        <v>80</v>
      </c>
      <c r="AY129" s="247" t="s">
        <v>122</v>
      </c>
    </row>
    <row r="130" s="14" customFormat="1">
      <c r="A130" s="14"/>
      <c r="B130" s="248"/>
      <c r="C130" s="249"/>
      <c r="D130" s="231" t="s">
        <v>135</v>
      </c>
      <c r="E130" s="250" t="s">
        <v>1</v>
      </c>
      <c r="F130" s="251" t="s">
        <v>230</v>
      </c>
      <c r="G130" s="249"/>
      <c r="H130" s="252">
        <v>32.799999999999997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135</v>
      </c>
      <c r="AU130" s="258" t="s">
        <v>90</v>
      </c>
      <c r="AV130" s="14" t="s">
        <v>90</v>
      </c>
      <c r="AW130" s="14" t="s">
        <v>34</v>
      </c>
      <c r="AX130" s="14" t="s">
        <v>80</v>
      </c>
      <c r="AY130" s="258" t="s">
        <v>122</v>
      </c>
    </row>
    <row r="131" s="13" customFormat="1">
      <c r="A131" s="13"/>
      <c r="B131" s="238"/>
      <c r="C131" s="239"/>
      <c r="D131" s="231" t="s">
        <v>135</v>
      </c>
      <c r="E131" s="240" t="s">
        <v>1</v>
      </c>
      <c r="F131" s="241" t="s">
        <v>231</v>
      </c>
      <c r="G131" s="239"/>
      <c r="H131" s="240" t="s">
        <v>1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135</v>
      </c>
      <c r="AU131" s="247" t="s">
        <v>90</v>
      </c>
      <c r="AV131" s="13" t="s">
        <v>88</v>
      </c>
      <c r="AW131" s="13" t="s">
        <v>34</v>
      </c>
      <c r="AX131" s="13" t="s">
        <v>80</v>
      </c>
      <c r="AY131" s="247" t="s">
        <v>122</v>
      </c>
    </row>
    <row r="132" s="14" customFormat="1">
      <c r="A132" s="14"/>
      <c r="B132" s="248"/>
      <c r="C132" s="249"/>
      <c r="D132" s="231" t="s">
        <v>135</v>
      </c>
      <c r="E132" s="250" t="s">
        <v>1</v>
      </c>
      <c r="F132" s="251" t="s">
        <v>232</v>
      </c>
      <c r="G132" s="249"/>
      <c r="H132" s="252">
        <v>41.433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135</v>
      </c>
      <c r="AU132" s="258" t="s">
        <v>90</v>
      </c>
      <c r="AV132" s="14" t="s">
        <v>90</v>
      </c>
      <c r="AW132" s="14" t="s">
        <v>34</v>
      </c>
      <c r="AX132" s="14" t="s">
        <v>80</v>
      </c>
      <c r="AY132" s="258" t="s">
        <v>122</v>
      </c>
    </row>
    <row r="133" s="13" customFormat="1">
      <c r="A133" s="13"/>
      <c r="B133" s="238"/>
      <c r="C133" s="239"/>
      <c r="D133" s="231" t="s">
        <v>135</v>
      </c>
      <c r="E133" s="240" t="s">
        <v>1</v>
      </c>
      <c r="F133" s="241" t="s">
        <v>233</v>
      </c>
      <c r="G133" s="239"/>
      <c r="H133" s="240" t="s">
        <v>1</v>
      </c>
      <c r="I133" s="242"/>
      <c r="J133" s="239"/>
      <c r="K133" s="239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135</v>
      </c>
      <c r="AU133" s="247" t="s">
        <v>90</v>
      </c>
      <c r="AV133" s="13" t="s">
        <v>88</v>
      </c>
      <c r="AW133" s="13" t="s">
        <v>34</v>
      </c>
      <c r="AX133" s="13" t="s">
        <v>80</v>
      </c>
      <c r="AY133" s="247" t="s">
        <v>122</v>
      </c>
    </row>
    <row r="134" s="14" customFormat="1">
      <c r="A134" s="14"/>
      <c r="B134" s="248"/>
      <c r="C134" s="249"/>
      <c r="D134" s="231" t="s">
        <v>135</v>
      </c>
      <c r="E134" s="250" t="s">
        <v>1</v>
      </c>
      <c r="F134" s="251" t="s">
        <v>234</v>
      </c>
      <c r="G134" s="249"/>
      <c r="H134" s="252">
        <v>39.600000000000001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135</v>
      </c>
      <c r="AU134" s="258" t="s">
        <v>90</v>
      </c>
      <c r="AV134" s="14" t="s">
        <v>90</v>
      </c>
      <c r="AW134" s="14" t="s">
        <v>34</v>
      </c>
      <c r="AX134" s="14" t="s">
        <v>80</v>
      </c>
      <c r="AY134" s="258" t="s">
        <v>122</v>
      </c>
    </row>
    <row r="135" s="13" customFormat="1">
      <c r="A135" s="13"/>
      <c r="B135" s="238"/>
      <c r="C135" s="239"/>
      <c r="D135" s="231" t="s">
        <v>135</v>
      </c>
      <c r="E135" s="240" t="s">
        <v>1</v>
      </c>
      <c r="F135" s="241" t="s">
        <v>235</v>
      </c>
      <c r="G135" s="239"/>
      <c r="H135" s="240" t="s">
        <v>1</v>
      </c>
      <c r="I135" s="242"/>
      <c r="J135" s="239"/>
      <c r="K135" s="239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135</v>
      </c>
      <c r="AU135" s="247" t="s">
        <v>90</v>
      </c>
      <c r="AV135" s="13" t="s">
        <v>88</v>
      </c>
      <c r="AW135" s="13" t="s">
        <v>34</v>
      </c>
      <c r="AX135" s="13" t="s">
        <v>80</v>
      </c>
      <c r="AY135" s="247" t="s">
        <v>122</v>
      </c>
    </row>
    <row r="136" s="14" customFormat="1">
      <c r="A136" s="14"/>
      <c r="B136" s="248"/>
      <c r="C136" s="249"/>
      <c r="D136" s="231" t="s">
        <v>135</v>
      </c>
      <c r="E136" s="250" t="s">
        <v>1</v>
      </c>
      <c r="F136" s="251" t="s">
        <v>236</v>
      </c>
      <c r="G136" s="249"/>
      <c r="H136" s="252">
        <v>17.25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135</v>
      </c>
      <c r="AU136" s="258" t="s">
        <v>90</v>
      </c>
      <c r="AV136" s="14" t="s">
        <v>90</v>
      </c>
      <c r="AW136" s="14" t="s">
        <v>34</v>
      </c>
      <c r="AX136" s="14" t="s">
        <v>80</v>
      </c>
      <c r="AY136" s="258" t="s">
        <v>122</v>
      </c>
    </row>
    <row r="137" s="15" customFormat="1">
      <c r="A137" s="15"/>
      <c r="B137" s="259"/>
      <c r="C137" s="260"/>
      <c r="D137" s="231" t="s">
        <v>135</v>
      </c>
      <c r="E137" s="261" t="s">
        <v>1</v>
      </c>
      <c r="F137" s="262" t="s">
        <v>157</v>
      </c>
      <c r="G137" s="260"/>
      <c r="H137" s="263">
        <v>239.75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9" t="s">
        <v>135</v>
      </c>
      <c r="AU137" s="269" t="s">
        <v>90</v>
      </c>
      <c r="AV137" s="15" t="s">
        <v>129</v>
      </c>
      <c r="AW137" s="15" t="s">
        <v>34</v>
      </c>
      <c r="AX137" s="15" t="s">
        <v>88</v>
      </c>
      <c r="AY137" s="269" t="s">
        <v>122</v>
      </c>
    </row>
    <row r="138" s="2" customFormat="1" ht="21.75" customHeight="1">
      <c r="A138" s="38"/>
      <c r="B138" s="39"/>
      <c r="C138" s="218" t="s">
        <v>90</v>
      </c>
      <c r="D138" s="218" t="s">
        <v>124</v>
      </c>
      <c r="E138" s="219" t="s">
        <v>237</v>
      </c>
      <c r="F138" s="220" t="s">
        <v>238</v>
      </c>
      <c r="G138" s="221" t="s">
        <v>196</v>
      </c>
      <c r="H138" s="222">
        <v>239.75</v>
      </c>
      <c r="I138" s="223"/>
      <c r="J138" s="224">
        <f>ROUND(I138*H138,2)</f>
        <v>0</v>
      </c>
      <c r="K138" s="220" t="s">
        <v>128</v>
      </c>
      <c r="L138" s="44"/>
      <c r="M138" s="225" t="s">
        <v>1</v>
      </c>
      <c r="N138" s="226" t="s">
        <v>45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129</v>
      </c>
      <c r="AT138" s="229" t="s">
        <v>124</v>
      </c>
      <c r="AU138" s="229" t="s">
        <v>90</v>
      </c>
      <c r="AY138" s="17" t="s">
        <v>122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88</v>
      </c>
      <c r="BK138" s="230">
        <f>ROUND(I138*H138,2)</f>
        <v>0</v>
      </c>
      <c r="BL138" s="17" t="s">
        <v>129</v>
      </c>
      <c r="BM138" s="229" t="s">
        <v>239</v>
      </c>
    </row>
    <row r="139" s="2" customFormat="1">
      <c r="A139" s="38"/>
      <c r="B139" s="39"/>
      <c r="C139" s="40"/>
      <c r="D139" s="231" t="s">
        <v>131</v>
      </c>
      <c r="E139" s="40"/>
      <c r="F139" s="232" t="s">
        <v>240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131</v>
      </c>
      <c r="AU139" s="17" t="s">
        <v>90</v>
      </c>
    </row>
    <row r="140" s="2" customFormat="1">
      <c r="A140" s="38"/>
      <c r="B140" s="39"/>
      <c r="C140" s="40"/>
      <c r="D140" s="236" t="s">
        <v>133</v>
      </c>
      <c r="E140" s="40"/>
      <c r="F140" s="237" t="s">
        <v>241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90</v>
      </c>
    </row>
    <row r="141" s="13" customFormat="1">
      <c r="A141" s="13"/>
      <c r="B141" s="238"/>
      <c r="C141" s="239"/>
      <c r="D141" s="231" t="s">
        <v>135</v>
      </c>
      <c r="E141" s="240" t="s">
        <v>1</v>
      </c>
      <c r="F141" s="241" t="s">
        <v>242</v>
      </c>
      <c r="G141" s="239"/>
      <c r="H141" s="240" t="s">
        <v>1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135</v>
      </c>
      <c r="AU141" s="247" t="s">
        <v>90</v>
      </c>
      <c r="AV141" s="13" t="s">
        <v>88</v>
      </c>
      <c r="AW141" s="13" t="s">
        <v>34</v>
      </c>
      <c r="AX141" s="13" t="s">
        <v>80</v>
      </c>
      <c r="AY141" s="247" t="s">
        <v>122</v>
      </c>
    </row>
    <row r="142" s="14" customFormat="1">
      <c r="A142" s="14"/>
      <c r="B142" s="248"/>
      <c r="C142" s="249"/>
      <c r="D142" s="231" t="s">
        <v>135</v>
      </c>
      <c r="E142" s="250" t="s">
        <v>1</v>
      </c>
      <c r="F142" s="251" t="s">
        <v>243</v>
      </c>
      <c r="G142" s="249"/>
      <c r="H142" s="252">
        <v>239.75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8" t="s">
        <v>135</v>
      </c>
      <c r="AU142" s="258" t="s">
        <v>90</v>
      </c>
      <c r="AV142" s="14" t="s">
        <v>90</v>
      </c>
      <c r="AW142" s="14" t="s">
        <v>34</v>
      </c>
      <c r="AX142" s="14" t="s">
        <v>88</v>
      </c>
      <c r="AY142" s="258" t="s">
        <v>122</v>
      </c>
    </row>
    <row r="143" s="2" customFormat="1" ht="16.5" customHeight="1">
      <c r="A143" s="38"/>
      <c r="B143" s="39"/>
      <c r="C143" s="218" t="s">
        <v>143</v>
      </c>
      <c r="D143" s="218" t="s">
        <v>124</v>
      </c>
      <c r="E143" s="219" t="s">
        <v>244</v>
      </c>
      <c r="F143" s="220" t="s">
        <v>245</v>
      </c>
      <c r="G143" s="221" t="s">
        <v>186</v>
      </c>
      <c r="H143" s="222">
        <v>799.16700000000003</v>
      </c>
      <c r="I143" s="223"/>
      <c r="J143" s="224">
        <f>ROUND(I143*H143,2)</f>
        <v>0</v>
      </c>
      <c r="K143" s="220" t="s">
        <v>128</v>
      </c>
      <c r="L143" s="44"/>
      <c r="M143" s="225" t="s">
        <v>1</v>
      </c>
      <c r="N143" s="226" t="s">
        <v>45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129</v>
      </c>
      <c r="AT143" s="229" t="s">
        <v>124</v>
      </c>
      <c r="AU143" s="229" t="s">
        <v>90</v>
      </c>
      <c r="AY143" s="17" t="s">
        <v>122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88</v>
      </c>
      <c r="BK143" s="230">
        <f>ROUND(I143*H143,2)</f>
        <v>0</v>
      </c>
      <c r="BL143" s="17" t="s">
        <v>129</v>
      </c>
      <c r="BM143" s="229" t="s">
        <v>246</v>
      </c>
    </row>
    <row r="144" s="2" customFormat="1">
      <c r="A144" s="38"/>
      <c r="B144" s="39"/>
      <c r="C144" s="40"/>
      <c r="D144" s="231" t="s">
        <v>131</v>
      </c>
      <c r="E144" s="40"/>
      <c r="F144" s="232" t="s">
        <v>247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131</v>
      </c>
      <c r="AU144" s="17" t="s">
        <v>90</v>
      </c>
    </row>
    <row r="145" s="2" customFormat="1">
      <c r="A145" s="38"/>
      <c r="B145" s="39"/>
      <c r="C145" s="40"/>
      <c r="D145" s="236" t="s">
        <v>133</v>
      </c>
      <c r="E145" s="40"/>
      <c r="F145" s="237" t="s">
        <v>248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133</v>
      </c>
      <c r="AU145" s="17" t="s">
        <v>90</v>
      </c>
    </row>
    <row r="146" s="13" customFormat="1">
      <c r="A146" s="13"/>
      <c r="B146" s="238"/>
      <c r="C146" s="239"/>
      <c r="D146" s="231" t="s">
        <v>135</v>
      </c>
      <c r="E146" s="240" t="s">
        <v>1</v>
      </c>
      <c r="F146" s="241" t="s">
        <v>249</v>
      </c>
      <c r="G146" s="239"/>
      <c r="H146" s="240" t="s">
        <v>1</v>
      </c>
      <c r="I146" s="242"/>
      <c r="J146" s="239"/>
      <c r="K146" s="239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135</v>
      </c>
      <c r="AU146" s="247" t="s">
        <v>90</v>
      </c>
      <c r="AV146" s="13" t="s">
        <v>88</v>
      </c>
      <c r="AW146" s="13" t="s">
        <v>34</v>
      </c>
      <c r="AX146" s="13" t="s">
        <v>80</v>
      </c>
      <c r="AY146" s="247" t="s">
        <v>122</v>
      </c>
    </row>
    <row r="147" s="14" customFormat="1">
      <c r="A147" s="14"/>
      <c r="B147" s="248"/>
      <c r="C147" s="249"/>
      <c r="D147" s="231" t="s">
        <v>135</v>
      </c>
      <c r="E147" s="250" t="s">
        <v>1</v>
      </c>
      <c r="F147" s="251" t="s">
        <v>250</v>
      </c>
      <c r="G147" s="249"/>
      <c r="H147" s="252">
        <v>799.16700000000003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8" t="s">
        <v>135</v>
      </c>
      <c r="AU147" s="258" t="s">
        <v>90</v>
      </c>
      <c r="AV147" s="14" t="s">
        <v>90</v>
      </c>
      <c r="AW147" s="14" t="s">
        <v>34</v>
      </c>
      <c r="AX147" s="14" t="s">
        <v>88</v>
      </c>
      <c r="AY147" s="258" t="s">
        <v>122</v>
      </c>
    </row>
    <row r="148" s="2" customFormat="1" ht="16.5" customHeight="1">
      <c r="A148" s="38"/>
      <c r="B148" s="39"/>
      <c r="C148" s="218" t="s">
        <v>129</v>
      </c>
      <c r="D148" s="218" t="s">
        <v>124</v>
      </c>
      <c r="E148" s="219" t="s">
        <v>251</v>
      </c>
      <c r="F148" s="220" t="s">
        <v>252</v>
      </c>
      <c r="G148" s="221" t="s">
        <v>127</v>
      </c>
      <c r="H148" s="222">
        <v>27.399999999999999</v>
      </c>
      <c r="I148" s="223"/>
      <c r="J148" s="224">
        <f>ROUND(I148*H148,2)</f>
        <v>0</v>
      </c>
      <c r="K148" s="220" t="s">
        <v>128</v>
      </c>
      <c r="L148" s="44"/>
      <c r="M148" s="225" t="s">
        <v>1</v>
      </c>
      <c r="N148" s="226" t="s">
        <v>45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129</v>
      </c>
      <c r="AT148" s="229" t="s">
        <v>124</v>
      </c>
      <c r="AU148" s="229" t="s">
        <v>90</v>
      </c>
      <c r="AY148" s="17" t="s">
        <v>122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88</v>
      </c>
      <c r="BK148" s="230">
        <f>ROUND(I148*H148,2)</f>
        <v>0</v>
      </c>
      <c r="BL148" s="17" t="s">
        <v>129</v>
      </c>
      <c r="BM148" s="229" t="s">
        <v>130</v>
      </c>
    </row>
    <row r="149" s="2" customFormat="1">
      <c r="A149" s="38"/>
      <c r="B149" s="39"/>
      <c r="C149" s="40"/>
      <c r="D149" s="231" t="s">
        <v>131</v>
      </c>
      <c r="E149" s="40"/>
      <c r="F149" s="232" t="s">
        <v>253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131</v>
      </c>
      <c r="AU149" s="17" t="s">
        <v>90</v>
      </c>
    </row>
    <row r="150" s="2" customFormat="1">
      <c r="A150" s="38"/>
      <c r="B150" s="39"/>
      <c r="C150" s="40"/>
      <c r="D150" s="236" t="s">
        <v>133</v>
      </c>
      <c r="E150" s="40"/>
      <c r="F150" s="237" t="s">
        <v>254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133</v>
      </c>
      <c r="AU150" s="17" t="s">
        <v>90</v>
      </c>
    </row>
    <row r="151" s="13" customFormat="1">
      <c r="A151" s="13"/>
      <c r="B151" s="238"/>
      <c r="C151" s="239"/>
      <c r="D151" s="231" t="s">
        <v>135</v>
      </c>
      <c r="E151" s="240" t="s">
        <v>1</v>
      </c>
      <c r="F151" s="241" t="s">
        <v>136</v>
      </c>
      <c r="G151" s="239"/>
      <c r="H151" s="240" t="s">
        <v>1</v>
      </c>
      <c r="I151" s="242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135</v>
      </c>
      <c r="AU151" s="247" t="s">
        <v>90</v>
      </c>
      <c r="AV151" s="13" t="s">
        <v>88</v>
      </c>
      <c r="AW151" s="13" t="s">
        <v>34</v>
      </c>
      <c r="AX151" s="13" t="s">
        <v>80</v>
      </c>
      <c r="AY151" s="247" t="s">
        <v>122</v>
      </c>
    </row>
    <row r="152" s="14" customFormat="1">
      <c r="A152" s="14"/>
      <c r="B152" s="248"/>
      <c r="C152" s="249"/>
      <c r="D152" s="231" t="s">
        <v>135</v>
      </c>
      <c r="E152" s="250" t="s">
        <v>1</v>
      </c>
      <c r="F152" s="251" t="s">
        <v>137</v>
      </c>
      <c r="G152" s="249"/>
      <c r="H152" s="252">
        <v>27.399999999999999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135</v>
      </c>
      <c r="AU152" s="258" t="s">
        <v>90</v>
      </c>
      <c r="AV152" s="14" t="s">
        <v>90</v>
      </c>
      <c r="AW152" s="14" t="s">
        <v>34</v>
      </c>
      <c r="AX152" s="14" t="s">
        <v>88</v>
      </c>
      <c r="AY152" s="258" t="s">
        <v>122</v>
      </c>
    </row>
    <row r="153" s="2" customFormat="1" ht="16.5" customHeight="1">
      <c r="A153" s="38"/>
      <c r="B153" s="39"/>
      <c r="C153" s="218" t="s">
        <v>158</v>
      </c>
      <c r="D153" s="218" t="s">
        <v>124</v>
      </c>
      <c r="E153" s="219" t="s">
        <v>255</v>
      </c>
      <c r="F153" s="220" t="s">
        <v>256</v>
      </c>
      <c r="G153" s="221" t="s">
        <v>127</v>
      </c>
      <c r="H153" s="222">
        <v>27.399999999999999</v>
      </c>
      <c r="I153" s="223"/>
      <c r="J153" s="224">
        <f>ROUND(I153*H153,2)</f>
        <v>0</v>
      </c>
      <c r="K153" s="220" t="s">
        <v>128</v>
      </c>
      <c r="L153" s="44"/>
      <c r="M153" s="225" t="s">
        <v>1</v>
      </c>
      <c r="N153" s="226" t="s">
        <v>45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129</v>
      </c>
      <c r="AT153" s="229" t="s">
        <v>124</v>
      </c>
      <c r="AU153" s="229" t="s">
        <v>90</v>
      </c>
      <c r="AY153" s="17" t="s">
        <v>122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88</v>
      </c>
      <c r="BK153" s="230">
        <f>ROUND(I153*H153,2)</f>
        <v>0</v>
      </c>
      <c r="BL153" s="17" t="s">
        <v>129</v>
      </c>
      <c r="BM153" s="229" t="s">
        <v>140</v>
      </c>
    </row>
    <row r="154" s="2" customFormat="1">
      <c r="A154" s="38"/>
      <c r="B154" s="39"/>
      <c r="C154" s="40"/>
      <c r="D154" s="231" t="s">
        <v>131</v>
      </c>
      <c r="E154" s="40"/>
      <c r="F154" s="232" t="s">
        <v>257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131</v>
      </c>
      <c r="AU154" s="17" t="s">
        <v>90</v>
      </c>
    </row>
    <row r="155" s="2" customFormat="1">
      <c r="A155" s="38"/>
      <c r="B155" s="39"/>
      <c r="C155" s="40"/>
      <c r="D155" s="236" t="s">
        <v>133</v>
      </c>
      <c r="E155" s="40"/>
      <c r="F155" s="237" t="s">
        <v>258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90</v>
      </c>
    </row>
    <row r="156" s="13" customFormat="1">
      <c r="A156" s="13"/>
      <c r="B156" s="238"/>
      <c r="C156" s="239"/>
      <c r="D156" s="231" t="s">
        <v>135</v>
      </c>
      <c r="E156" s="240" t="s">
        <v>1</v>
      </c>
      <c r="F156" s="241" t="s">
        <v>136</v>
      </c>
      <c r="G156" s="239"/>
      <c r="H156" s="240" t="s">
        <v>1</v>
      </c>
      <c r="I156" s="242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135</v>
      </c>
      <c r="AU156" s="247" t="s">
        <v>90</v>
      </c>
      <c r="AV156" s="13" t="s">
        <v>88</v>
      </c>
      <c r="AW156" s="13" t="s">
        <v>34</v>
      </c>
      <c r="AX156" s="13" t="s">
        <v>80</v>
      </c>
      <c r="AY156" s="247" t="s">
        <v>122</v>
      </c>
    </row>
    <row r="157" s="14" customFormat="1">
      <c r="A157" s="14"/>
      <c r="B157" s="248"/>
      <c r="C157" s="249"/>
      <c r="D157" s="231" t="s">
        <v>135</v>
      </c>
      <c r="E157" s="250" t="s">
        <v>1</v>
      </c>
      <c r="F157" s="251" t="s">
        <v>137</v>
      </c>
      <c r="G157" s="249"/>
      <c r="H157" s="252">
        <v>27.399999999999999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135</v>
      </c>
      <c r="AU157" s="258" t="s">
        <v>90</v>
      </c>
      <c r="AV157" s="14" t="s">
        <v>90</v>
      </c>
      <c r="AW157" s="14" t="s">
        <v>34</v>
      </c>
      <c r="AX157" s="14" t="s">
        <v>88</v>
      </c>
      <c r="AY157" s="258" t="s">
        <v>122</v>
      </c>
    </row>
    <row r="158" s="2" customFormat="1" ht="16.5" customHeight="1">
      <c r="A158" s="38"/>
      <c r="B158" s="39"/>
      <c r="C158" s="218" t="s">
        <v>164</v>
      </c>
      <c r="D158" s="218" t="s">
        <v>124</v>
      </c>
      <c r="E158" s="219" t="s">
        <v>144</v>
      </c>
      <c r="F158" s="220" t="s">
        <v>145</v>
      </c>
      <c r="G158" s="221" t="s">
        <v>127</v>
      </c>
      <c r="H158" s="222">
        <v>274</v>
      </c>
      <c r="I158" s="223"/>
      <c r="J158" s="224">
        <f>ROUND(I158*H158,2)</f>
        <v>0</v>
      </c>
      <c r="K158" s="220" t="s">
        <v>128</v>
      </c>
      <c r="L158" s="44"/>
      <c r="M158" s="225" t="s">
        <v>1</v>
      </c>
      <c r="N158" s="226" t="s">
        <v>45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129</v>
      </c>
      <c r="AT158" s="229" t="s">
        <v>124</v>
      </c>
      <c r="AU158" s="229" t="s">
        <v>90</v>
      </c>
      <c r="AY158" s="17" t="s">
        <v>122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88</v>
      </c>
      <c r="BK158" s="230">
        <f>ROUND(I158*H158,2)</f>
        <v>0</v>
      </c>
      <c r="BL158" s="17" t="s">
        <v>129</v>
      </c>
      <c r="BM158" s="229" t="s">
        <v>146</v>
      </c>
    </row>
    <row r="159" s="2" customFormat="1">
      <c r="A159" s="38"/>
      <c r="B159" s="39"/>
      <c r="C159" s="40"/>
      <c r="D159" s="231" t="s">
        <v>131</v>
      </c>
      <c r="E159" s="40"/>
      <c r="F159" s="232" t="s">
        <v>147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131</v>
      </c>
      <c r="AU159" s="17" t="s">
        <v>90</v>
      </c>
    </row>
    <row r="160" s="2" customFormat="1">
      <c r="A160" s="38"/>
      <c r="B160" s="39"/>
      <c r="C160" s="40"/>
      <c r="D160" s="236" t="s">
        <v>133</v>
      </c>
      <c r="E160" s="40"/>
      <c r="F160" s="237" t="s">
        <v>148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133</v>
      </c>
      <c r="AU160" s="17" t="s">
        <v>90</v>
      </c>
    </row>
    <row r="161" s="2" customFormat="1" ht="16.5" customHeight="1">
      <c r="A161" s="38"/>
      <c r="B161" s="39"/>
      <c r="C161" s="218" t="s">
        <v>171</v>
      </c>
      <c r="D161" s="218" t="s">
        <v>124</v>
      </c>
      <c r="E161" s="219" t="s">
        <v>149</v>
      </c>
      <c r="F161" s="220" t="s">
        <v>150</v>
      </c>
      <c r="G161" s="221" t="s">
        <v>127</v>
      </c>
      <c r="H161" s="222">
        <v>70.400000000000006</v>
      </c>
      <c r="I161" s="223"/>
      <c r="J161" s="224">
        <f>ROUND(I161*H161,2)</f>
        <v>0</v>
      </c>
      <c r="K161" s="220" t="s">
        <v>128</v>
      </c>
      <c r="L161" s="44"/>
      <c r="M161" s="225" t="s">
        <v>1</v>
      </c>
      <c r="N161" s="226" t="s">
        <v>45</v>
      </c>
      <c r="O161" s="91"/>
      <c r="P161" s="227">
        <f>O161*H161</f>
        <v>0</v>
      </c>
      <c r="Q161" s="227">
        <v>0.0025999999999999999</v>
      </c>
      <c r="R161" s="227">
        <f>Q161*H161</f>
        <v>0.18304000000000001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129</v>
      </c>
      <c r="AT161" s="229" t="s">
        <v>124</v>
      </c>
      <c r="AU161" s="229" t="s">
        <v>90</v>
      </c>
      <c r="AY161" s="17" t="s">
        <v>122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88</v>
      </c>
      <c r="BK161" s="230">
        <f>ROUND(I161*H161,2)</f>
        <v>0</v>
      </c>
      <c r="BL161" s="17" t="s">
        <v>129</v>
      </c>
      <c r="BM161" s="229" t="s">
        <v>151</v>
      </c>
    </row>
    <row r="162" s="2" customFormat="1">
      <c r="A162" s="38"/>
      <c r="B162" s="39"/>
      <c r="C162" s="40"/>
      <c r="D162" s="231" t="s">
        <v>131</v>
      </c>
      <c r="E162" s="40"/>
      <c r="F162" s="232" t="s">
        <v>152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131</v>
      </c>
      <c r="AU162" s="17" t="s">
        <v>90</v>
      </c>
    </row>
    <row r="163" s="2" customFormat="1">
      <c r="A163" s="38"/>
      <c r="B163" s="39"/>
      <c r="C163" s="40"/>
      <c r="D163" s="236" t="s">
        <v>133</v>
      </c>
      <c r="E163" s="40"/>
      <c r="F163" s="237" t="s">
        <v>153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133</v>
      </c>
      <c r="AU163" s="17" t="s">
        <v>90</v>
      </c>
    </row>
    <row r="164" s="13" customFormat="1">
      <c r="A164" s="13"/>
      <c r="B164" s="238"/>
      <c r="C164" s="239"/>
      <c r="D164" s="231" t="s">
        <v>135</v>
      </c>
      <c r="E164" s="240" t="s">
        <v>1</v>
      </c>
      <c r="F164" s="241" t="s">
        <v>154</v>
      </c>
      <c r="G164" s="239"/>
      <c r="H164" s="240" t="s">
        <v>1</v>
      </c>
      <c r="I164" s="242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135</v>
      </c>
      <c r="AU164" s="247" t="s">
        <v>90</v>
      </c>
      <c r="AV164" s="13" t="s">
        <v>88</v>
      </c>
      <c r="AW164" s="13" t="s">
        <v>34</v>
      </c>
      <c r="AX164" s="13" t="s">
        <v>80</v>
      </c>
      <c r="AY164" s="247" t="s">
        <v>122</v>
      </c>
    </row>
    <row r="165" s="13" customFormat="1">
      <c r="A165" s="13"/>
      <c r="B165" s="238"/>
      <c r="C165" s="239"/>
      <c r="D165" s="231" t="s">
        <v>135</v>
      </c>
      <c r="E165" s="240" t="s">
        <v>1</v>
      </c>
      <c r="F165" s="241" t="s">
        <v>155</v>
      </c>
      <c r="G165" s="239"/>
      <c r="H165" s="240" t="s">
        <v>1</v>
      </c>
      <c r="I165" s="242"/>
      <c r="J165" s="239"/>
      <c r="K165" s="239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135</v>
      </c>
      <c r="AU165" s="247" t="s">
        <v>90</v>
      </c>
      <c r="AV165" s="13" t="s">
        <v>88</v>
      </c>
      <c r="AW165" s="13" t="s">
        <v>34</v>
      </c>
      <c r="AX165" s="13" t="s">
        <v>80</v>
      </c>
      <c r="AY165" s="247" t="s">
        <v>122</v>
      </c>
    </row>
    <row r="166" s="14" customFormat="1">
      <c r="A166" s="14"/>
      <c r="B166" s="248"/>
      <c r="C166" s="249"/>
      <c r="D166" s="231" t="s">
        <v>135</v>
      </c>
      <c r="E166" s="250" t="s">
        <v>1</v>
      </c>
      <c r="F166" s="251" t="s">
        <v>156</v>
      </c>
      <c r="G166" s="249"/>
      <c r="H166" s="252">
        <v>70.400000000000006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135</v>
      </c>
      <c r="AU166" s="258" t="s">
        <v>90</v>
      </c>
      <c r="AV166" s="14" t="s">
        <v>90</v>
      </c>
      <c r="AW166" s="14" t="s">
        <v>34</v>
      </c>
      <c r="AX166" s="14" t="s">
        <v>80</v>
      </c>
      <c r="AY166" s="258" t="s">
        <v>122</v>
      </c>
    </row>
    <row r="167" s="15" customFormat="1">
      <c r="A167" s="15"/>
      <c r="B167" s="259"/>
      <c r="C167" s="260"/>
      <c r="D167" s="231" t="s">
        <v>135</v>
      </c>
      <c r="E167" s="261" t="s">
        <v>1</v>
      </c>
      <c r="F167" s="262" t="s">
        <v>157</v>
      </c>
      <c r="G167" s="260"/>
      <c r="H167" s="263">
        <v>70.400000000000006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9" t="s">
        <v>135</v>
      </c>
      <c r="AU167" s="269" t="s">
        <v>90</v>
      </c>
      <c r="AV167" s="15" t="s">
        <v>129</v>
      </c>
      <c r="AW167" s="15" t="s">
        <v>34</v>
      </c>
      <c r="AX167" s="15" t="s">
        <v>88</v>
      </c>
      <c r="AY167" s="269" t="s">
        <v>122</v>
      </c>
    </row>
    <row r="168" s="2" customFormat="1" ht="16.5" customHeight="1">
      <c r="A168" s="38"/>
      <c r="B168" s="39"/>
      <c r="C168" s="218" t="s">
        <v>177</v>
      </c>
      <c r="D168" s="218" t="s">
        <v>124</v>
      </c>
      <c r="E168" s="219" t="s">
        <v>159</v>
      </c>
      <c r="F168" s="220" t="s">
        <v>160</v>
      </c>
      <c r="G168" s="221" t="s">
        <v>127</v>
      </c>
      <c r="H168" s="222">
        <v>274</v>
      </c>
      <c r="I168" s="223"/>
      <c r="J168" s="224">
        <f>ROUND(I168*H168,2)</f>
        <v>0</v>
      </c>
      <c r="K168" s="220" t="s">
        <v>128</v>
      </c>
      <c r="L168" s="44"/>
      <c r="M168" s="225" t="s">
        <v>1</v>
      </c>
      <c r="N168" s="226" t="s">
        <v>45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129</v>
      </c>
      <c r="AT168" s="229" t="s">
        <v>124</v>
      </c>
      <c r="AU168" s="229" t="s">
        <v>90</v>
      </c>
      <c r="AY168" s="17" t="s">
        <v>122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88</v>
      </c>
      <c r="BK168" s="230">
        <f>ROUND(I168*H168,2)</f>
        <v>0</v>
      </c>
      <c r="BL168" s="17" t="s">
        <v>129</v>
      </c>
      <c r="BM168" s="229" t="s">
        <v>161</v>
      </c>
    </row>
    <row r="169" s="2" customFormat="1">
      <c r="A169" s="38"/>
      <c r="B169" s="39"/>
      <c r="C169" s="40"/>
      <c r="D169" s="231" t="s">
        <v>131</v>
      </c>
      <c r="E169" s="40"/>
      <c r="F169" s="232" t="s">
        <v>162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131</v>
      </c>
      <c r="AU169" s="17" t="s">
        <v>90</v>
      </c>
    </row>
    <row r="170" s="2" customFormat="1">
      <c r="A170" s="38"/>
      <c r="B170" s="39"/>
      <c r="C170" s="40"/>
      <c r="D170" s="236" t="s">
        <v>133</v>
      </c>
      <c r="E170" s="40"/>
      <c r="F170" s="237" t="s">
        <v>163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133</v>
      </c>
      <c r="AU170" s="17" t="s">
        <v>90</v>
      </c>
    </row>
    <row r="171" s="2" customFormat="1" ht="16.5" customHeight="1">
      <c r="A171" s="38"/>
      <c r="B171" s="39"/>
      <c r="C171" s="218" t="s">
        <v>183</v>
      </c>
      <c r="D171" s="218" t="s">
        <v>124</v>
      </c>
      <c r="E171" s="219" t="s">
        <v>165</v>
      </c>
      <c r="F171" s="220" t="s">
        <v>166</v>
      </c>
      <c r="G171" s="221" t="s">
        <v>127</v>
      </c>
      <c r="H171" s="222">
        <v>274</v>
      </c>
      <c r="I171" s="223"/>
      <c r="J171" s="224">
        <f>ROUND(I171*H171,2)</f>
        <v>0</v>
      </c>
      <c r="K171" s="220" t="s">
        <v>128</v>
      </c>
      <c r="L171" s="44"/>
      <c r="M171" s="225" t="s">
        <v>1</v>
      </c>
      <c r="N171" s="226" t="s">
        <v>45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129</v>
      </c>
      <c r="AT171" s="229" t="s">
        <v>124</v>
      </c>
      <c r="AU171" s="229" t="s">
        <v>90</v>
      </c>
      <c r="AY171" s="17" t="s">
        <v>122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88</v>
      </c>
      <c r="BK171" s="230">
        <f>ROUND(I171*H171,2)</f>
        <v>0</v>
      </c>
      <c r="BL171" s="17" t="s">
        <v>129</v>
      </c>
      <c r="BM171" s="229" t="s">
        <v>167</v>
      </c>
    </row>
    <row r="172" s="2" customFormat="1">
      <c r="A172" s="38"/>
      <c r="B172" s="39"/>
      <c r="C172" s="40"/>
      <c r="D172" s="231" t="s">
        <v>131</v>
      </c>
      <c r="E172" s="40"/>
      <c r="F172" s="232" t="s">
        <v>168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131</v>
      </c>
      <c r="AU172" s="17" t="s">
        <v>90</v>
      </c>
    </row>
    <row r="173" s="2" customFormat="1">
      <c r="A173" s="38"/>
      <c r="B173" s="39"/>
      <c r="C173" s="40"/>
      <c r="D173" s="236" t="s">
        <v>133</v>
      </c>
      <c r="E173" s="40"/>
      <c r="F173" s="237" t="s">
        <v>169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133</v>
      </c>
      <c r="AU173" s="17" t="s">
        <v>90</v>
      </c>
    </row>
    <row r="174" s="14" customFormat="1">
      <c r="A174" s="14"/>
      <c r="B174" s="248"/>
      <c r="C174" s="249"/>
      <c r="D174" s="231" t="s">
        <v>135</v>
      </c>
      <c r="E174" s="250" t="s">
        <v>1</v>
      </c>
      <c r="F174" s="251" t="s">
        <v>170</v>
      </c>
      <c r="G174" s="249"/>
      <c r="H174" s="252">
        <v>274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135</v>
      </c>
      <c r="AU174" s="258" t="s">
        <v>90</v>
      </c>
      <c r="AV174" s="14" t="s">
        <v>90</v>
      </c>
      <c r="AW174" s="14" t="s">
        <v>34</v>
      </c>
      <c r="AX174" s="14" t="s">
        <v>88</v>
      </c>
      <c r="AY174" s="258" t="s">
        <v>122</v>
      </c>
    </row>
    <row r="175" s="2" customFormat="1" ht="16.5" customHeight="1">
      <c r="A175" s="38"/>
      <c r="B175" s="39"/>
      <c r="C175" s="218" t="s">
        <v>192</v>
      </c>
      <c r="D175" s="218" t="s">
        <v>124</v>
      </c>
      <c r="E175" s="219" t="s">
        <v>172</v>
      </c>
      <c r="F175" s="220" t="s">
        <v>173</v>
      </c>
      <c r="G175" s="221" t="s">
        <v>127</v>
      </c>
      <c r="H175" s="222">
        <v>274</v>
      </c>
      <c r="I175" s="223"/>
      <c r="J175" s="224">
        <f>ROUND(I175*H175,2)</f>
        <v>0</v>
      </c>
      <c r="K175" s="220" t="s">
        <v>128</v>
      </c>
      <c r="L175" s="44"/>
      <c r="M175" s="225" t="s">
        <v>1</v>
      </c>
      <c r="N175" s="226" t="s">
        <v>45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129</v>
      </c>
      <c r="AT175" s="229" t="s">
        <v>124</v>
      </c>
      <c r="AU175" s="229" t="s">
        <v>90</v>
      </c>
      <c r="AY175" s="17" t="s">
        <v>122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88</v>
      </c>
      <c r="BK175" s="230">
        <f>ROUND(I175*H175,2)</f>
        <v>0</v>
      </c>
      <c r="BL175" s="17" t="s">
        <v>129</v>
      </c>
      <c r="BM175" s="229" t="s">
        <v>174</v>
      </c>
    </row>
    <row r="176" s="2" customFormat="1">
      <c r="A176" s="38"/>
      <c r="B176" s="39"/>
      <c r="C176" s="40"/>
      <c r="D176" s="231" t="s">
        <v>131</v>
      </c>
      <c r="E176" s="40"/>
      <c r="F176" s="232" t="s">
        <v>175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131</v>
      </c>
      <c r="AU176" s="17" t="s">
        <v>90</v>
      </c>
    </row>
    <row r="177" s="2" customFormat="1">
      <c r="A177" s="38"/>
      <c r="B177" s="39"/>
      <c r="C177" s="40"/>
      <c r="D177" s="236" t="s">
        <v>133</v>
      </c>
      <c r="E177" s="40"/>
      <c r="F177" s="237" t="s">
        <v>176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133</v>
      </c>
      <c r="AU177" s="17" t="s">
        <v>90</v>
      </c>
    </row>
    <row r="178" s="14" customFormat="1">
      <c r="A178" s="14"/>
      <c r="B178" s="248"/>
      <c r="C178" s="249"/>
      <c r="D178" s="231" t="s">
        <v>135</v>
      </c>
      <c r="E178" s="250" t="s">
        <v>1</v>
      </c>
      <c r="F178" s="251" t="s">
        <v>170</v>
      </c>
      <c r="G178" s="249"/>
      <c r="H178" s="252">
        <v>274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135</v>
      </c>
      <c r="AU178" s="258" t="s">
        <v>90</v>
      </c>
      <c r="AV178" s="14" t="s">
        <v>90</v>
      </c>
      <c r="AW178" s="14" t="s">
        <v>34</v>
      </c>
      <c r="AX178" s="14" t="s">
        <v>88</v>
      </c>
      <c r="AY178" s="258" t="s">
        <v>122</v>
      </c>
    </row>
    <row r="179" s="2" customFormat="1" ht="16.5" customHeight="1">
      <c r="A179" s="38"/>
      <c r="B179" s="39"/>
      <c r="C179" s="218" t="s">
        <v>199</v>
      </c>
      <c r="D179" s="218" t="s">
        <v>124</v>
      </c>
      <c r="E179" s="219" t="s">
        <v>178</v>
      </c>
      <c r="F179" s="220" t="s">
        <v>179</v>
      </c>
      <c r="G179" s="221" t="s">
        <v>127</v>
      </c>
      <c r="H179" s="222">
        <v>70.400000000000006</v>
      </c>
      <c r="I179" s="223"/>
      <c r="J179" s="224">
        <f>ROUND(I179*H179,2)</f>
        <v>0</v>
      </c>
      <c r="K179" s="220" t="s">
        <v>128</v>
      </c>
      <c r="L179" s="44"/>
      <c r="M179" s="225" t="s">
        <v>1</v>
      </c>
      <c r="N179" s="226" t="s">
        <v>45</v>
      </c>
      <c r="O179" s="91"/>
      <c r="P179" s="227">
        <f>O179*H179</f>
        <v>0</v>
      </c>
      <c r="Q179" s="227">
        <v>1.8E-05</v>
      </c>
      <c r="R179" s="227">
        <f>Q179*H179</f>
        <v>0.0012672000000000002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129</v>
      </c>
      <c r="AT179" s="229" t="s">
        <v>124</v>
      </c>
      <c r="AU179" s="229" t="s">
        <v>90</v>
      </c>
      <c r="AY179" s="17" t="s">
        <v>122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88</v>
      </c>
      <c r="BK179" s="230">
        <f>ROUND(I179*H179,2)</f>
        <v>0</v>
      </c>
      <c r="BL179" s="17" t="s">
        <v>129</v>
      </c>
      <c r="BM179" s="229" t="s">
        <v>180</v>
      </c>
    </row>
    <row r="180" s="2" customFormat="1">
      <c r="A180" s="38"/>
      <c r="B180" s="39"/>
      <c r="C180" s="40"/>
      <c r="D180" s="231" t="s">
        <v>131</v>
      </c>
      <c r="E180" s="40"/>
      <c r="F180" s="232" t="s">
        <v>181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131</v>
      </c>
      <c r="AU180" s="17" t="s">
        <v>90</v>
      </c>
    </row>
    <row r="181" s="2" customFormat="1">
      <c r="A181" s="38"/>
      <c r="B181" s="39"/>
      <c r="C181" s="40"/>
      <c r="D181" s="236" t="s">
        <v>133</v>
      </c>
      <c r="E181" s="40"/>
      <c r="F181" s="237" t="s">
        <v>182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133</v>
      </c>
      <c r="AU181" s="17" t="s">
        <v>90</v>
      </c>
    </row>
    <row r="182" s="13" customFormat="1">
      <c r="A182" s="13"/>
      <c r="B182" s="238"/>
      <c r="C182" s="239"/>
      <c r="D182" s="231" t="s">
        <v>135</v>
      </c>
      <c r="E182" s="240" t="s">
        <v>1</v>
      </c>
      <c r="F182" s="241" t="s">
        <v>154</v>
      </c>
      <c r="G182" s="239"/>
      <c r="H182" s="240" t="s">
        <v>1</v>
      </c>
      <c r="I182" s="242"/>
      <c r="J182" s="239"/>
      <c r="K182" s="239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135</v>
      </c>
      <c r="AU182" s="247" t="s">
        <v>90</v>
      </c>
      <c r="AV182" s="13" t="s">
        <v>88</v>
      </c>
      <c r="AW182" s="13" t="s">
        <v>34</v>
      </c>
      <c r="AX182" s="13" t="s">
        <v>80</v>
      </c>
      <c r="AY182" s="247" t="s">
        <v>122</v>
      </c>
    </row>
    <row r="183" s="13" customFormat="1">
      <c r="A183" s="13"/>
      <c r="B183" s="238"/>
      <c r="C183" s="239"/>
      <c r="D183" s="231" t="s">
        <v>135</v>
      </c>
      <c r="E183" s="240" t="s">
        <v>1</v>
      </c>
      <c r="F183" s="241" t="s">
        <v>155</v>
      </c>
      <c r="G183" s="239"/>
      <c r="H183" s="240" t="s">
        <v>1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135</v>
      </c>
      <c r="AU183" s="247" t="s">
        <v>90</v>
      </c>
      <c r="AV183" s="13" t="s">
        <v>88</v>
      </c>
      <c r="AW183" s="13" t="s">
        <v>34</v>
      </c>
      <c r="AX183" s="13" t="s">
        <v>80</v>
      </c>
      <c r="AY183" s="247" t="s">
        <v>122</v>
      </c>
    </row>
    <row r="184" s="14" customFormat="1">
      <c r="A184" s="14"/>
      <c r="B184" s="248"/>
      <c r="C184" s="249"/>
      <c r="D184" s="231" t="s">
        <v>135</v>
      </c>
      <c r="E184" s="250" t="s">
        <v>1</v>
      </c>
      <c r="F184" s="251" t="s">
        <v>156</v>
      </c>
      <c r="G184" s="249"/>
      <c r="H184" s="252">
        <v>70.400000000000006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135</v>
      </c>
      <c r="AU184" s="258" t="s">
        <v>90</v>
      </c>
      <c r="AV184" s="14" t="s">
        <v>90</v>
      </c>
      <c r="AW184" s="14" t="s">
        <v>34</v>
      </c>
      <c r="AX184" s="14" t="s">
        <v>80</v>
      </c>
      <c r="AY184" s="258" t="s">
        <v>122</v>
      </c>
    </row>
    <row r="185" s="15" customFormat="1">
      <c r="A185" s="15"/>
      <c r="B185" s="259"/>
      <c r="C185" s="260"/>
      <c r="D185" s="231" t="s">
        <v>135</v>
      </c>
      <c r="E185" s="261" t="s">
        <v>1</v>
      </c>
      <c r="F185" s="262" t="s">
        <v>157</v>
      </c>
      <c r="G185" s="260"/>
      <c r="H185" s="263">
        <v>70.400000000000006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9" t="s">
        <v>135</v>
      </c>
      <c r="AU185" s="269" t="s">
        <v>90</v>
      </c>
      <c r="AV185" s="15" t="s">
        <v>129</v>
      </c>
      <c r="AW185" s="15" t="s">
        <v>34</v>
      </c>
      <c r="AX185" s="15" t="s">
        <v>88</v>
      </c>
      <c r="AY185" s="269" t="s">
        <v>122</v>
      </c>
    </row>
    <row r="186" s="2" customFormat="1" ht="16.5" customHeight="1">
      <c r="A186" s="38"/>
      <c r="B186" s="39"/>
      <c r="C186" s="218" t="s">
        <v>8</v>
      </c>
      <c r="D186" s="218" t="s">
        <v>124</v>
      </c>
      <c r="E186" s="219" t="s">
        <v>184</v>
      </c>
      <c r="F186" s="220" t="s">
        <v>185</v>
      </c>
      <c r="G186" s="221" t="s">
        <v>186</v>
      </c>
      <c r="H186" s="222">
        <v>68.5</v>
      </c>
      <c r="I186" s="223"/>
      <c r="J186" s="224">
        <f>ROUND(I186*H186,2)</f>
        <v>0</v>
      </c>
      <c r="K186" s="220" t="s">
        <v>128</v>
      </c>
      <c r="L186" s="44"/>
      <c r="M186" s="225" t="s">
        <v>1</v>
      </c>
      <c r="N186" s="226" t="s">
        <v>45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129</v>
      </c>
      <c r="AT186" s="229" t="s">
        <v>124</v>
      </c>
      <c r="AU186" s="229" t="s">
        <v>90</v>
      </c>
      <c r="AY186" s="17" t="s">
        <v>122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88</v>
      </c>
      <c r="BK186" s="230">
        <f>ROUND(I186*H186,2)</f>
        <v>0</v>
      </c>
      <c r="BL186" s="17" t="s">
        <v>129</v>
      </c>
      <c r="BM186" s="229" t="s">
        <v>187</v>
      </c>
    </row>
    <row r="187" s="2" customFormat="1">
      <c r="A187" s="38"/>
      <c r="B187" s="39"/>
      <c r="C187" s="40"/>
      <c r="D187" s="231" t="s">
        <v>131</v>
      </c>
      <c r="E187" s="40"/>
      <c r="F187" s="232" t="s">
        <v>188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131</v>
      </c>
      <c r="AU187" s="17" t="s">
        <v>90</v>
      </c>
    </row>
    <row r="188" s="2" customFormat="1">
      <c r="A188" s="38"/>
      <c r="B188" s="39"/>
      <c r="C188" s="40"/>
      <c r="D188" s="236" t="s">
        <v>133</v>
      </c>
      <c r="E188" s="40"/>
      <c r="F188" s="237" t="s">
        <v>189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133</v>
      </c>
      <c r="AU188" s="17" t="s">
        <v>90</v>
      </c>
    </row>
    <row r="189" s="13" customFormat="1">
      <c r="A189" s="13"/>
      <c r="B189" s="238"/>
      <c r="C189" s="239"/>
      <c r="D189" s="231" t="s">
        <v>135</v>
      </c>
      <c r="E189" s="240" t="s">
        <v>1</v>
      </c>
      <c r="F189" s="241" t="s">
        <v>190</v>
      </c>
      <c r="G189" s="239"/>
      <c r="H189" s="240" t="s">
        <v>1</v>
      </c>
      <c r="I189" s="242"/>
      <c r="J189" s="239"/>
      <c r="K189" s="239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135</v>
      </c>
      <c r="AU189" s="247" t="s">
        <v>90</v>
      </c>
      <c r="AV189" s="13" t="s">
        <v>88</v>
      </c>
      <c r="AW189" s="13" t="s">
        <v>34</v>
      </c>
      <c r="AX189" s="13" t="s">
        <v>80</v>
      </c>
      <c r="AY189" s="247" t="s">
        <v>122</v>
      </c>
    </row>
    <row r="190" s="14" customFormat="1">
      <c r="A190" s="14"/>
      <c r="B190" s="248"/>
      <c r="C190" s="249"/>
      <c r="D190" s="231" t="s">
        <v>135</v>
      </c>
      <c r="E190" s="250" t="s">
        <v>1</v>
      </c>
      <c r="F190" s="251" t="s">
        <v>191</v>
      </c>
      <c r="G190" s="249"/>
      <c r="H190" s="252">
        <v>68.5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135</v>
      </c>
      <c r="AU190" s="258" t="s">
        <v>90</v>
      </c>
      <c r="AV190" s="14" t="s">
        <v>90</v>
      </c>
      <c r="AW190" s="14" t="s">
        <v>34</v>
      </c>
      <c r="AX190" s="14" t="s">
        <v>80</v>
      </c>
      <c r="AY190" s="258" t="s">
        <v>122</v>
      </c>
    </row>
    <row r="191" s="15" customFormat="1">
      <c r="A191" s="15"/>
      <c r="B191" s="259"/>
      <c r="C191" s="260"/>
      <c r="D191" s="231" t="s">
        <v>135</v>
      </c>
      <c r="E191" s="261" t="s">
        <v>1</v>
      </c>
      <c r="F191" s="262" t="s">
        <v>157</v>
      </c>
      <c r="G191" s="260"/>
      <c r="H191" s="263">
        <v>68.5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9" t="s">
        <v>135</v>
      </c>
      <c r="AU191" s="269" t="s">
        <v>90</v>
      </c>
      <c r="AV191" s="15" t="s">
        <v>129</v>
      </c>
      <c r="AW191" s="15" t="s">
        <v>34</v>
      </c>
      <c r="AX191" s="15" t="s">
        <v>88</v>
      </c>
      <c r="AY191" s="269" t="s">
        <v>122</v>
      </c>
    </row>
    <row r="192" s="2" customFormat="1" ht="16.5" customHeight="1">
      <c r="A192" s="38"/>
      <c r="B192" s="39"/>
      <c r="C192" s="270" t="s">
        <v>212</v>
      </c>
      <c r="D192" s="270" t="s">
        <v>193</v>
      </c>
      <c r="E192" s="271" t="s">
        <v>194</v>
      </c>
      <c r="F192" s="272" t="s">
        <v>195</v>
      </c>
      <c r="G192" s="273" t="s">
        <v>196</v>
      </c>
      <c r="H192" s="274">
        <v>7.056</v>
      </c>
      <c r="I192" s="275"/>
      <c r="J192" s="276">
        <f>ROUND(I192*H192,2)</f>
        <v>0</v>
      </c>
      <c r="K192" s="272" t="s">
        <v>128</v>
      </c>
      <c r="L192" s="277"/>
      <c r="M192" s="278" t="s">
        <v>1</v>
      </c>
      <c r="N192" s="279" t="s">
        <v>45</v>
      </c>
      <c r="O192" s="91"/>
      <c r="P192" s="227">
        <f>O192*H192</f>
        <v>0</v>
      </c>
      <c r="Q192" s="227">
        <v>0.20000000000000001</v>
      </c>
      <c r="R192" s="227">
        <f>Q192*H192</f>
        <v>1.4112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177</v>
      </c>
      <c r="AT192" s="229" t="s">
        <v>193</v>
      </c>
      <c r="AU192" s="229" t="s">
        <v>90</v>
      </c>
      <c r="AY192" s="17" t="s">
        <v>122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88</v>
      </c>
      <c r="BK192" s="230">
        <f>ROUND(I192*H192,2)</f>
        <v>0</v>
      </c>
      <c r="BL192" s="17" t="s">
        <v>129</v>
      </c>
      <c r="BM192" s="229" t="s">
        <v>197</v>
      </c>
    </row>
    <row r="193" s="2" customFormat="1">
      <c r="A193" s="38"/>
      <c r="B193" s="39"/>
      <c r="C193" s="40"/>
      <c r="D193" s="231" t="s">
        <v>131</v>
      </c>
      <c r="E193" s="40"/>
      <c r="F193" s="232" t="s">
        <v>195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131</v>
      </c>
      <c r="AU193" s="17" t="s">
        <v>90</v>
      </c>
    </row>
    <row r="194" s="14" customFormat="1">
      <c r="A194" s="14"/>
      <c r="B194" s="248"/>
      <c r="C194" s="249"/>
      <c r="D194" s="231" t="s">
        <v>135</v>
      </c>
      <c r="E194" s="249"/>
      <c r="F194" s="251" t="s">
        <v>198</v>
      </c>
      <c r="G194" s="249"/>
      <c r="H194" s="252">
        <v>7.056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135</v>
      </c>
      <c r="AU194" s="258" t="s">
        <v>90</v>
      </c>
      <c r="AV194" s="14" t="s">
        <v>90</v>
      </c>
      <c r="AW194" s="14" t="s">
        <v>4</v>
      </c>
      <c r="AX194" s="14" t="s">
        <v>88</v>
      </c>
      <c r="AY194" s="258" t="s">
        <v>122</v>
      </c>
    </row>
    <row r="195" s="2" customFormat="1" ht="16.5" customHeight="1">
      <c r="A195" s="38"/>
      <c r="B195" s="39"/>
      <c r="C195" s="218" t="s">
        <v>259</v>
      </c>
      <c r="D195" s="218" t="s">
        <v>124</v>
      </c>
      <c r="E195" s="219" t="s">
        <v>200</v>
      </c>
      <c r="F195" s="220" t="s">
        <v>201</v>
      </c>
      <c r="G195" s="221" t="s">
        <v>196</v>
      </c>
      <c r="H195" s="222">
        <v>137</v>
      </c>
      <c r="I195" s="223"/>
      <c r="J195" s="224">
        <f>ROUND(I195*H195,2)</f>
        <v>0</v>
      </c>
      <c r="K195" s="220" t="s">
        <v>128</v>
      </c>
      <c r="L195" s="44"/>
      <c r="M195" s="225" t="s">
        <v>1</v>
      </c>
      <c r="N195" s="226" t="s">
        <v>45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129</v>
      </c>
      <c r="AT195" s="229" t="s">
        <v>124</v>
      </c>
      <c r="AU195" s="229" t="s">
        <v>90</v>
      </c>
      <c r="AY195" s="17" t="s">
        <v>122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88</v>
      </c>
      <c r="BK195" s="230">
        <f>ROUND(I195*H195,2)</f>
        <v>0</v>
      </c>
      <c r="BL195" s="17" t="s">
        <v>129</v>
      </c>
      <c r="BM195" s="229" t="s">
        <v>202</v>
      </c>
    </row>
    <row r="196" s="2" customFormat="1">
      <c r="A196" s="38"/>
      <c r="B196" s="39"/>
      <c r="C196" s="40"/>
      <c r="D196" s="231" t="s">
        <v>131</v>
      </c>
      <c r="E196" s="40"/>
      <c r="F196" s="232" t="s">
        <v>203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131</v>
      </c>
      <c r="AU196" s="17" t="s">
        <v>90</v>
      </c>
    </row>
    <row r="197" s="2" customFormat="1">
      <c r="A197" s="38"/>
      <c r="B197" s="39"/>
      <c r="C197" s="40"/>
      <c r="D197" s="236" t="s">
        <v>133</v>
      </c>
      <c r="E197" s="40"/>
      <c r="F197" s="237" t="s">
        <v>204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133</v>
      </c>
      <c r="AU197" s="17" t="s">
        <v>90</v>
      </c>
    </row>
    <row r="198" s="13" customFormat="1">
      <c r="A198" s="13"/>
      <c r="B198" s="238"/>
      <c r="C198" s="239"/>
      <c r="D198" s="231" t="s">
        <v>135</v>
      </c>
      <c r="E198" s="240" t="s">
        <v>1</v>
      </c>
      <c r="F198" s="241" t="s">
        <v>205</v>
      </c>
      <c r="G198" s="239"/>
      <c r="H198" s="240" t="s">
        <v>1</v>
      </c>
      <c r="I198" s="242"/>
      <c r="J198" s="239"/>
      <c r="K198" s="239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135</v>
      </c>
      <c r="AU198" s="247" t="s">
        <v>90</v>
      </c>
      <c r="AV198" s="13" t="s">
        <v>88</v>
      </c>
      <c r="AW198" s="13" t="s">
        <v>34</v>
      </c>
      <c r="AX198" s="13" t="s">
        <v>80</v>
      </c>
      <c r="AY198" s="247" t="s">
        <v>122</v>
      </c>
    </row>
    <row r="199" s="14" customFormat="1">
      <c r="A199" s="14"/>
      <c r="B199" s="248"/>
      <c r="C199" s="249"/>
      <c r="D199" s="231" t="s">
        <v>135</v>
      </c>
      <c r="E199" s="250" t="s">
        <v>1</v>
      </c>
      <c r="F199" s="251" t="s">
        <v>206</v>
      </c>
      <c r="G199" s="249"/>
      <c r="H199" s="252">
        <v>137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135</v>
      </c>
      <c r="AU199" s="258" t="s">
        <v>90</v>
      </c>
      <c r="AV199" s="14" t="s">
        <v>90</v>
      </c>
      <c r="AW199" s="14" t="s">
        <v>34</v>
      </c>
      <c r="AX199" s="14" t="s">
        <v>80</v>
      </c>
      <c r="AY199" s="258" t="s">
        <v>122</v>
      </c>
    </row>
    <row r="200" s="15" customFormat="1">
      <c r="A200" s="15"/>
      <c r="B200" s="259"/>
      <c r="C200" s="260"/>
      <c r="D200" s="231" t="s">
        <v>135</v>
      </c>
      <c r="E200" s="261" t="s">
        <v>1</v>
      </c>
      <c r="F200" s="262" t="s">
        <v>157</v>
      </c>
      <c r="G200" s="260"/>
      <c r="H200" s="263">
        <v>137</v>
      </c>
      <c r="I200" s="264"/>
      <c r="J200" s="260"/>
      <c r="K200" s="260"/>
      <c r="L200" s="265"/>
      <c r="M200" s="266"/>
      <c r="N200" s="267"/>
      <c r="O200" s="267"/>
      <c r="P200" s="267"/>
      <c r="Q200" s="267"/>
      <c r="R200" s="267"/>
      <c r="S200" s="267"/>
      <c r="T200" s="26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9" t="s">
        <v>135</v>
      </c>
      <c r="AU200" s="269" t="s">
        <v>90</v>
      </c>
      <c r="AV200" s="15" t="s">
        <v>129</v>
      </c>
      <c r="AW200" s="15" t="s">
        <v>34</v>
      </c>
      <c r="AX200" s="15" t="s">
        <v>88</v>
      </c>
      <c r="AY200" s="269" t="s">
        <v>122</v>
      </c>
    </row>
    <row r="201" s="2" customFormat="1" ht="16.5" customHeight="1">
      <c r="A201" s="38"/>
      <c r="B201" s="39"/>
      <c r="C201" s="218" t="s">
        <v>260</v>
      </c>
      <c r="D201" s="218" t="s">
        <v>124</v>
      </c>
      <c r="E201" s="219" t="s">
        <v>207</v>
      </c>
      <c r="F201" s="220" t="s">
        <v>208</v>
      </c>
      <c r="G201" s="221" t="s">
        <v>196</v>
      </c>
      <c r="H201" s="222">
        <v>137</v>
      </c>
      <c r="I201" s="223"/>
      <c r="J201" s="224">
        <f>ROUND(I201*H201,2)</f>
        <v>0</v>
      </c>
      <c r="K201" s="220" t="s">
        <v>128</v>
      </c>
      <c r="L201" s="44"/>
      <c r="M201" s="225" t="s">
        <v>1</v>
      </c>
      <c r="N201" s="226" t="s">
        <v>45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129</v>
      </c>
      <c r="AT201" s="229" t="s">
        <v>124</v>
      </c>
      <c r="AU201" s="229" t="s">
        <v>90</v>
      </c>
      <c r="AY201" s="17" t="s">
        <v>122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88</v>
      </c>
      <c r="BK201" s="230">
        <f>ROUND(I201*H201,2)</f>
        <v>0</v>
      </c>
      <c r="BL201" s="17" t="s">
        <v>129</v>
      </c>
      <c r="BM201" s="229" t="s">
        <v>261</v>
      </c>
    </row>
    <row r="202" s="2" customFormat="1">
      <c r="A202" s="38"/>
      <c r="B202" s="39"/>
      <c r="C202" s="40"/>
      <c r="D202" s="231" t="s">
        <v>131</v>
      </c>
      <c r="E202" s="40"/>
      <c r="F202" s="232" t="s">
        <v>210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131</v>
      </c>
      <c r="AU202" s="17" t="s">
        <v>90</v>
      </c>
    </row>
    <row r="203" s="2" customFormat="1">
      <c r="A203" s="38"/>
      <c r="B203" s="39"/>
      <c r="C203" s="40"/>
      <c r="D203" s="236" t="s">
        <v>133</v>
      </c>
      <c r="E203" s="40"/>
      <c r="F203" s="237" t="s">
        <v>211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133</v>
      </c>
      <c r="AU203" s="17" t="s">
        <v>90</v>
      </c>
    </row>
    <row r="204" s="13" customFormat="1">
      <c r="A204" s="13"/>
      <c r="B204" s="238"/>
      <c r="C204" s="239"/>
      <c r="D204" s="231" t="s">
        <v>135</v>
      </c>
      <c r="E204" s="240" t="s">
        <v>1</v>
      </c>
      <c r="F204" s="241" t="s">
        <v>205</v>
      </c>
      <c r="G204" s="239"/>
      <c r="H204" s="240" t="s">
        <v>1</v>
      </c>
      <c r="I204" s="242"/>
      <c r="J204" s="239"/>
      <c r="K204" s="239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135</v>
      </c>
      <c r="AU204" s="247" t="s">
        <v>90</v>
      </c>
      <c r="AV204" s="13" t="s">
        <v>88</v>
      </c>
      <c r="AW204" s="13" t="s">
        <v>34</v>
      </c>
      <c r="AX204" s="13" t="s">
        <v>80</v>
      </c>
      <c r="AY204" s="247" t="s">
        <v>122</v>
      </c>
    </row>
    <row r="205" s="14" customFormat="1">
      <c r="A205" s="14"/>
      <c r="B205" s="248"/>
      <c r="C205" s="249"/>
      <c r="D205" s="231" t="s">
        <v>135</v>
      </c>
      <c r="E205" s="250" t="s">
        <v>1</v>
      </c>
      <c r="F205" s="251" t="s">
        <v>206</v>
      </c>
      <c r="G205" s="249"/>
      <c r="H205" s="252">
        <v>137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8" t="s">
        <v>135</v>
      </c>
      <c r="AU205" s="258" t="s">
        <v>90</v>
      </c>
      <c r="AV205" s="14" t="s">
        <v>90</v>
      </c>
      <c r="AW205" s="14" t="s">
        <v>34</v>
      </c>
      <c r="AX205" s="14" t="s">
        <v>80</v>
      </c>
      <c r="AY205" s="258" t="s">
        <v>122</v>
      </c>
    </row>
    <row r="206" s="15" customFormat="1">
      <c r="A206" s="15"/>
      <c r="B206" s="259"/>
      <c r="C206" s="260"/>
      <c r="D206" s="231" t="s">
        <v>135</v>
      </c>
      <c r="E206" s="261" t="s">
        <v>1</v>
      </c>
      <c r="F206" s="262" t="s">
        <v>157</v>
      </c>
      <c r="G206" s="260"/>
      <c r="H206" s="263">
        <v>137</v>
      </c>
      <c r="I206" s="264"/>
      <c r="J206" s="260"/>
      <c r="K206" s="260"/>
      <c r="L206" s="265"/>
      <c r="M206" s="266"/>
      <c r="N206" s="267"/>
      <c r="O206" s="267"/>
      <c r="P206" s="267"/>
      <c r="Q206" s="267"/>
      <c r="R206" s="267"/>
      <c r="S206" s="267"/>
      <c r="T206" s="26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9" t="s">
        <v>135</v>
      </c>
      <c r="AU206" s="269" t="s">
        <v>90</v>
      </c>
      <c r="AV206" s="15" t="s">
        <v>129</v>
      </c>
      <c r="AW206" s="15" t="s">
        <v>34</v>
      </c>
      <c r="AX206" s="15" t="s">
        <v>88</v>
      </c>
      <c r="AY206" s="269" t="s">
        <v>122</v>
      </c>
    </row>
    <row r="207" s="2" customFormat="1" ht="16.5" customHeight="1">
      <c r="A207" s="38"/>
      <c r="B207" s="39"/>
      <c r="C207" s="218" t="s">
        <v>262</v>
      </c>
      <c r="D207" s="218" t="s">
        <v>124</v>
      </c>
      <c r="E207" s="219" t="s">
        <v>213</v>
      </c>
      <c r="F207" s="220" t="s">
        <v>214</v>
      </c>
      <c r="G207" s="221" t="s">
        <v>196</v>
      </c>
      <c r="H207" s="222">
        <v>137</v>
      </c>
      <c r="I207" s="223"/>
      <c r="J207" s="224">
        <f>ROUND(I207*H207,2)</f>
        <v>0</v>
      </c>
      <c r="K207" s="220" t="s">
        <v>128</v>
      </c>
      <c r="L207" s="44"/>
      <c r="M207" s="225" t="s">
        <v>1</v>
      </c>
      <c r="N207" s="226" t="s">
        <v>45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129</v>
      </c>
      <c r="AT207" s="229" t="s">
        <v>124</v>
      </c>
      <c r="AU207" s="229" t="s">
        <v>90</v>
      </c>
      <c r="AY207" s="17" t="s">
        <v>122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88</v>
      </c>
      <c r="BK207" s="230">
        <f>ROUND(I207*H207,2)</f>
        <v>0</v>
      </c>
      <c r="BL207" s="17" t="s">
        <v>129</v>
      </c>
      <c r="BM207" s="229" t="s">
        <v>263</v>
      </c>
    </row>
    <row r="208" s="2" customFormat="1">
      <c r="A208" s="38"/>
      <c r="B208" s="39"/>
      <c r="C208" s="40"/>
      <c r="D208" s="231" t="s">
        <v>131</v>
      </c>
      <c r="E208" s="40"/>
      <c r="F208" s="232" t="s">
        <v>216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131</v>
      </c>
      <c r="AU208" s="17" t="s">
        <v>90</v>
      </c>
    </row>
    <row r="209" s="2" customFormat="1">
      <c r="A209" s="38"/>
      <c r="B209" s="39"/>
      <c r="C209" s="40"/>
      <c r="D209" s="236" t="s">
        <v>133</v>
      </c>
      <c r="E209" s="40"/>
      <c r="F209" s="237" t="s">
        <v>217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133</v>
      </c>
      <c r="AU209" s="17" t="s">
        <v>90</v>
      </c>
    </row>
    <row r="210" s="13" customFormat="1">
      <c r="A210" s="13"/>
      <c r="B210" s="238"/>
      <c r="C210" s="239"/>
      <c r="D210" s="231" t="s">
        <v>135</v>
      </c>
      <c r="E210" s="240" t="s">
        <v>1</v>
      </c>
      <c r="F210" s="241" t="s">
        <v>205</v>
      </c>
      <c r="G210" s="239"/>
      <c r="H210" s="240" t="s">
        <v>1</v>
      </c>
      <c r="I210" s="242"/>
      <c r="J210" s="239"/>
      <c r="K210" s="239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135</v>
      </c>
      <c r="AU210" s="247" t="s">
        <v>90</v>
      </c>
      <c r="AV210" s="13" t="s">
        <v>88</v>
      </c>
      <c r="AW210" s="13" t="s">
        <v>34</v>
      </c>
      <c r="AX210" s="13" t="s">
        <v>80</v>
      </c>
      <c r="AY210" s="247" t="s">
        <v>122</v>
      </c>
    </row>
    <row r="211" s="14" customFormat="1">
      <c r="A211" s="14"/>
      <c r="B211" s="248"/>
      <c r="C211" s="249"/>
      <c r="D211" s="231" t="s">
        <v>135</v>
      </c>
      <c r="E211" s="250" t="s">
        <v>1</v>
      </c>
      <c r="F211" s="251" t="s">
        <v>206</v>
      </c>
      <c r="G211" s="249"/>
      <c r="H211" s="252">
        <v>137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8" t="s">
        <v>135</v>
      </c>
      <c r="AU211" s="258" t="s">
        <v>90</v>
      </c>
      <c r="AV211" s="14" t="s">
        <v>90</v>
      </c>
      <c r="AW211" s="14" t="s">
        <v>34</v>
      </c>
      <c r="AX211" s="14" t="s">
        <v>80</v>
      </c>
      <c r="AY211" s="258" t="s">
        <v>122</v>
      </c>
    </row>
    <row r="212" s="15" customFormat="1">
      <c r="A212" s="15"/>
      <c r="B212" s="259"/>
      <c r="C212" s="260"/>
      <c r="D212" s="231" t="s">
        <v>135</v>
      </c>
      <c r="E212" s="261" t="s">
        <v>1</v>
      </c>
      <c r="F212" s="262" t="s">
        <v>157</v>
      </c>
      <c r="G212" s="260"/>
      <c r="H212" s="263">
        <v>137</v>
      </c>
      <c r="I212" s="264"/>
      <c r="J212" s="260"/>
      <c r="K212" s="260"/>
      <c r="L212" s="265"/>
      <c r="M212" s="280"/>
      <c r="N212" s="281"/>
      <c r="O212" s="281"/>
      <c r="P212" s="281"/>
      <c r="Q212" s="281"/>
      <c r="R212" s="281"/>
      <c r="S212" s="281"/>
      <c r="T212" s="28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9" t="s">
        <v>135</v>
      </c>
      <c r="AU212" s="269" t="s">
        <v>90</v>
      </c>
      <c r="AV212" s="15" t="s">
        <v>129</v>
      </c>
      <c r="AW212" s="15" t="s">
        <v>34</v>
      </c>
      <c r="AX212" s="15" t="s">
        <v>88</v>
      </c>
      <c r="AY212" s="269" t="s">
        <v>122</v>
      </c>
    </row>
    <row r="213" s="2" customFormat="1" ht="6.96" customHeight="1">
      <c r="A213" s="38"/>
      <c r="B213" s="66"/>
      <c r="C213" s="67"/>
      <c r="D213" s="67"/>
      <c r="E213" s="67"/>
      <c r="F213" s="67"/>
      <c r="G213" s="67"/>
      <c r="H213" s="67"/>
      <c r="I213" s="67"/>
      <c r="J213" s="67"/>
      <c r="K213" s="67"/>
      <c r="L213" s="44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sheetProtection sheet="1" autoFilter="0" formatColumns="0" formatRows="0" objects="1" scenarios="1" spinCount="100000" saltValue="U4/bCzg4zC7WNLiwcw9LyueCWHFoCe4SX798pWpDcW8kUGPdIWQCvOVGSOEQREM8iURd7IVLwHltB5gqjeH5ww==" hashValue="cd7IxZUOSG7q38pjmctfkJlkuxM23EosjdlmtFXx5riZXEabA/QPMaizQipzJO8MjNAOvqheBBXfRuUl9INAWQ==" algorithmName="SHA-512" password="CC35"/>
  <autoFilter ref="C117:K21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3" r:id="rId1" display="https://podminky.urs.cz/item/CS_URS_2025_02/127751101"/>
    <hyperlink ref="F140" r:id="rId2" display="https://podminky.urs.cz/item/CS_URS_2025_02/162351103"/>
    <hyperlink ref="F145" r:id="rId3" display="https://podminky.urs.cz/item/CS_URS_2025_02/181006114"/>
    <hyperlink ref="F150" r:id="rId4" display="https://podminky.urs.cz/item/CS_URS_2025_02/183104311"/>
    <hyperlink ref="F155" r:id="rId5" display="https://podminky.urs.cz/item/CS_URS_2025_02/184004411"/>
    <hyperlink ref="F160" r:id="rId6" display="https://podminky.urs.cz/item/CS_URS_2025_02/184807101"/>
    <hyperlink ref="F163" r:id="rId7" display="https://podminky.urs.cz/item/CS_URS_2025_02/184807911"/>
    <hyperlink ref="F170" r:id="rId8" display="https://podminky.urs.cz/item/CS_URS_2025_02/184808111"/>
    <hyperlink ref="F173" r:id="rId9" display="https://podminky.urs.cz/item/CS_URS_2025_02/184808211"/>
    <hyperlink ref="F177" r:id="rId10" display="https://podminky.urs.cz/item/CS_URS_2025_02/184808321"/>
    <hyperlink ref="F181" r:id="rId11" display="https://podminky.urs.cz/item/CS_URS_2025_02/184911111"/>
    <hyperlink ref="F188" r:id="rId12" display="https://podminky.urs.cz/item/CS_URS_2025_02/184911421"/>
    <hyperlink ref="F197" r:id="rId13" display="https://podminky.urs.cz/item/CS_URS_2025_02/185804311"/>
    <hyperlink ref="F203" r:id="rId14" display="https://podminky.urs.cz/item/CS_URS_2025_02/185851121"/>
    <hyperlink ref="F209" r:id="rId15" display="https://podminky.urs.cz/item/CS_URS_2025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potoků Radimovický a Svrabovský - Následná péče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38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ROUND((SUM(BE119:BE203)),  2)</f>
        <v>0</v>
      </c>
      <c r="G33" s="38"/>
      <c r="H33" s="38"/>
      <c r="I33" s="155">
        <v>0.20999999999999999</v>
      </c>
      <c r="J33" s="154">
        <f>ROUND(((SUM(BE119:BE203))*I33),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ROUND((SUM(BF119:BF203)),  2)</f>
        <v>0</v>
      </c>
      <c r="G34" s="38"/>
      <c r="H34" s="38"/>
      <c r="I34" s="155">
        <v>0.12</v>
      </c>
      <c r="J34" s="154">
        <f>ROUND(((SUM(BF119:BF203))*I34),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ROUND((SUM(BG119:BG203)),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ROUND((SUM(BH119:BH203)),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ROUND((SUM(BI119:BI203)),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potoků Radimovický a Svrabovský - Následná péče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6 - Následná péče - 3. rok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Náchod u Tábora</v>
      </c>
      <c r="G89" s="40"/>
      <c r="H89" s="40"/>
      <c r="I89" s="32" t="s">
        <v>22</v>
      </c>
      <c r="J89" s="79" t="str">
        <f>IF(J12="","",J12)</f>
        <v>22. 5. 2024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Česká republika – Státní pozemkový úřad</v>
      </c>
      <c r="G91" s="40"/>
      <c r="H91" s="40"/>
      <c r="I91" s="32" t="s">
        <v>32</v>
      </c>
      <c r="J91" s="36" t="str">
        <f>E21</f>
        <v>Ing. Pavel Benda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Vodohospodárský rozvoj a výstavba a.s.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265</v>
      </c>
      <c r="E99" s="188"/>
      <c r="F99" s="188"/>
      <c r="G99" s="188"/>
      <c r="H99" s="188"/>
      <c r="I99" s="188"/>
      <c r="J99" s="189">
        <f>J187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Revitalizace potoků Radimovický a Svrabovský - Následná péče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6 - Následná péče - 3. rok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Náchod u Tábora</v>
      </c>
      <c r="G113" s="40"/>
      <c r="H113" s="40"/>
      <c r="I113" s="32" t="s">
        <v>22</v>
      </c>
      <c r="J113" s="79" t="str">
        <f>IF(J12="","",J12)</f>
        <v>22. 5. 2024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Česká republika – Státní pozemkový úřad</v>
      </c>
      <c r="G115" s="40"/>
      <c r="H115" s="40"/>
      <c r="I115" s="32" t="s">
        <v>32</v>
      </c>
      <c r="J115" s="36" t="str">
        <f>E21</f>
        <v>Ing. Pavel Benda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Vodohospodárský rozvoj a výstavba a.s.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108</v>
      </c>
      <c r="D118" s="194" t="s">
        <v>65</v>
      </c>
      <c r="E118" s="194" t="s">
        <v>61</v>
      </c>
      <c r="F118" s="194" t="s">
        <v>62</v>
      </c>
      <c r="G118" s="194" t="s">
        <v>109</v>
      </c>
      <c r="H118" s="194" t="s">
        <v>110</v>
      </c>
      <c r="I118" s="194" t="s">
        <v>111</v>
      </c>
      <c r="J118" s="194" t="s">
        <v>102</v>
      </c>
      <c r="K118" s="195" t="s">
        <v>112</v>
      </c>
      <c r="L118" s="196"/>
      <c r="M118" s="100" t="s">
        <v>1</v>
      </c>
      <c r="N118" s="101" t="s">
        <v>44</v>
      </c>
      <c r="O118" s="101" t="s">
        <v>113</v>
      </c>
      <c r="P118" s="101" t="s">
        <v>114</v>
      </c>
      <c r="Q118" s="101" t="s">
        <v>115</v>
      </c>
      <c r="R118" s="101" t="s">
        <v>116</v>
      </c>
      <c r="S118" s="101" t="s">
        <v>117</v>
      </c>
      <c r="T118" s="102" t="s">
        <v>118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119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1.5646148</v>
      </c>
      <c r="S119" s="104"/>
      <c r="T119" s="200">
        <f>T120</f>
        <v>37.259999999999998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79</v>
      </c>
      <c r="AU119" s="17" t="s">
        <v>104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79</v>
      </c>
      <c r="E120" s="205" t="s">
        <v>120</v>
      </c>
      <c r="F120" s="205" t="s">
        <v>121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P121+P187</f>
        <v>0</v>
      </c>
      <c r="Q120" s="210"/>
      <c r="R120" s="211">
        <f>R121+R187</f>
        <v>1.5646148</v>
      </c>
      <c r="S120" s="210"/>
      <c r="T120" s="212">
        <f>T121+T187</f>
        <v>37.259999999999998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88</v>
      </c>
      <c r="AT120" s="214" t="s">
        <v>79</v>
      </c>
      <c r="AU120" s="214" t="s">
        <v>80</v>
      </c>
      <c r="AY120" s="213" t="s">
        <v>122</v>
      </c>
      <c r="BK120" s="215">
        <f>BK121+BK187</f>
        <v>0</v>
      </c>
    </row>
    <row r="121" s="12" customFormat="1" ht="22.8" customHeight="1">
      <c r="A121" s="12"/>
      <c r="B121" s="202"/>
      <c r="C121" s="203"/>
      <c r="D121" s="204" t="s">
        <v>79</v>
      </c>
      <c r="E121" s="216" t="s">
        <v>88</v>
      </c>
      <c r="F121" s="216" t="s">
        <v>123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SUM(P122:P186)</f>
        <v>0</v>
      </c>
      <c r="Q121" s="210"/>
      <c r="R121" s="211">
        <f>SUM(R122:R186)</f>
        <v>1.5646148</v>
      </c>
      <c r="S121" s="210"/>
      <c r="T121" s="212">
        <f>SUM(T122:T186)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88</v>
      </c>
      <c r="AT121" s="214" t="s">
        <v>79</v>
      </c>
      <c r="AU121" s="214" t="s">
        <v>88</v>
      </c>
      <c r="AY121" s="213" t="s">
        <v>122</v>
      </c>
      <c r="BK121" s="215">
        <f>SUM(BK122:BK186)</f>
        <v>0</v>
      </c>
    </row>
    <row r="122" s="2" customFormat="1" ht="16.5" customHeight="1">
      <c r="A122" s="38"/>
      <c r="B122" s="39"/>
      <c r="C122" s="218" t="s">
        <v>88</v>
      </c>
      <c r="D122" s="218" t="s">
        <v>124</v>
      </c>
      <c r="E122" s="219" t="s">
        <v>251</v>
      </c>
      <c r="F122" s="220" t="s">
        <v>252</v>
      </c>
      <c r="G122" s="221" t="s">
        <v>127</v>
      </c>
      <c r="H122" s="222">
        <v>27.399999999999999</v>
      </c>
      <c r="I122" s="223"/>
      <c r="J122" s="224">
        <f>ROUND(I122*H122,2)</f>
        <v>0</v>
      </c>
      <c r="K122" s="220" t="s">
        <v>128</v>
      </c>
      <c r="L122" s="44"/>
      <c r="M122" s="225" t="s">
        <v>1</v>
      </c>
      <c r="N122" s="226" t="s">
        <v>45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129</v>
      </c>
      <c r="AT122" s="229" t="s">
        <v>124</v>
      </c>
      <c r="AU122" s="229" t="s">
        <v>90</v>
      </c>
      <c r="AY122" s="17" t="s">
        <v>122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88</v>
      </c>
      <c r="BK122" s="230">
        <f>ROUND(I122*H122,2)</f>
        <v>0</v>
      </c>
      <c r="BL122" s="17" t="s">
        <v>129</v>
      </c>
      <c r="BM122" s="229" t="s">
        <v>130</v>
      </c>
    </row>
    <row r="123" s="2" customFormat="1">
      <c r="A123" s="38"/>
      <c r="B123" s="39"/>
      <c r="C123" s="40"/>
      <c r="D123" s="231" t="s">
        <v>131</v>
      </c>
      <c r="E123" s="40"/>
      <c r="F123" s="232" t="s">
        <v>253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131</v>
      </c>
      <c r="AU123" s="17" t="s">
        <v>90</v>
      </c>
    </row>
    <row r="124" s="2" customFormat="1">
      <c r="A124" s="38"/>
      <c r="B124" s="39"/>
      <c r="C124" s="40"/>
      <c r="D124" s="236" t="s">
        <v>133</v>
      </c>
      <c r="E124" s="40"/>
      <c r="F124" s="237" t="s">
        <v>254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133</v>
      </c>
      <c r="AU124" s="17" t="s">
        <v>90</v>
      </c>
    </row>
    <row r="125" s="13" customFormat="1">
      <c r="A125" s="13"/>
      <c r="B125" s="238"/>
      <c r="C125" s="239"/>
      <c r="D125" s="231" t="s">
        <v>135</v>
      </c>
      <c r="E125" s="240" t="s">
        <v>1</v>
      </c>
      <c r="F125" s="241" t="s">
        <v>136</v>
      </c>
      <c r="G125" s="239"/>
      <c r="H125" s="240" t="s">
        <v>1</v>
      </c>
      <c r="I125" s="242"/>
      <c r="J125" s="239"/>
      <c r="K125" s="239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135</v>
      </c>
      <c r="AU125" s="247" t="s">
        <v>90</v>
      </c>
      <c r="AV125" s="13" t="s">
        <v>88</v>
      </c>
      <c r="AW125" s="13" t="s">
        <v>34</v>
      </c>
      <c r="AX125" s="13" t="s">
        <v>80</v>
      </c>
      <c r="AY125" s="247" t="s">
        <v>122</v>
      </c>
    </row>
    <row r="126" s="14" customFormat="1">
      <c r="A126" s="14"/>
      <c r="B126" s="248"/>
      <c r="C126" s="249"/>
      <c r="D126" s="231" t="s">
        <v>135</v>
      </c>
      <c r="E126" s="250" t="s">
        <v>1</v>
      </c>
      <c r="F126" s="251" t="s">
        <v>137</v>
      </c>
      <c r="G126" s="249"/>
      <c r="H126" s="252">
        <v>27.399999999999999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135</v>
      </c>
      <c r="AU126" s="258" t="s">
        <v>90</v>
      </c>
      <c r="AV126" s="14" t="s">
        <v>90</v>
      </c>
      <c r="AW126" s="14" t="s">
        <v>34</v>
      </c>
      <c r="AX126" s="14" t="s">
        <v>88</v>
      </c>
      <c r="AY126" s="258" t="s">
        <v>122</v>
      </c>
    </row>
    <row r="127" s="2" customFormat="1" ht="16.5" customHeight="1">
      <c r="A127" s="38"/>
      <c r="B127" s="39"/>
      <c r="C127" s="218" t="s">
        <v>90</v>
      </c>
      <c r="D127" s="218" t="s">
        <v>124</v>
      </c>
      <c r="E127" s="219" t="s">
        <v>255</v>
      </c>
      <c r="F127" s="220" t="s">
        <v>256</v>
      </c>
      <c r="G127" s="221" t="s">
        <v>127</v>
      </c>
      <c r="H127" s="222">
        <v>27.399999999999999</v>
      </c>
      <c r="I127" s="223"/>
      <c r="J127" s="224">
        <f>ROUND(I127*H127,2)</f>
        <v>0</v>
      </c>
      <c r="K127" s="220" t="s">
        <v>128</v>
      </c>
      <c r="L127" s="44"/>
      <c r="M127" s="225" t="s">
        <v>1</v>
      </c>
      <c r="N127" s="226" t="s">
        <v>45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129</v>
      </c>
      <c r="AT127" s="229" t="s">
        <v>124</v>
      </c>
      <c r="AU127" s="229" t="s">
        <v>90</v>
      </c>
      <c r="AY127" s="17" t="s">
        <v>122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129</v>
      </c>
      <c r="BM127" s="229" t="s">
        <v>140</v>
      </c>
    </row>
    <row r="128" s="2" customFormat="1">
      <c r="A128" s="38"/>
      <c r="B128" s="39"/>
      <c r="C128" s="40"/>
      <c r="D128" s="231" t="s">
        <v>131</v>
      </c>
      <c r="E128" s="40"/>
      <c r="F128" s="232" t="s">
        <v>257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90</v>
      </c>
    </row>
    <row r="129" s="2" customFormat="1">
      <c r="A129" s="38"/>
      <c r="B129" s="39"/>
      <c r="C129" s="40"/>
      <c r="D129" s="236" t="s">
        <v>133</v>
      </c>
      <c r="E129" s="40"/>
      <c r="F129" s="237" t="s">
        <v>258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133</v>
      </c>
      <c r="AU129" s="17" t="s">
        <v>90</v>
      </c>
    </row>
    <row r="130" s="13" customFormat="1">
      <c r="A130" s="13"/>
      <c r="B130" s="238"/>
      <c r="C130" s="239"/>
      <c r="D130" s="231" t="s">
        <v>135</v>
      </c>
      <c r="E130" s="240" t="s">
        <v>1</v>
      </c>
      <c r="F130" s="241" t="s">
        <v>136</v>
      </c>
      <c r="G130" s="239"/>
      <c r="H130" s="240" t="s">
        <v>1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135</v>
      </c>
      <c r="AU130" s="247" t="s">
        <v>90</v>
      </c>
      <c r="AV130" s="13" t="s">
        <v>88</v>
      </c>
      <c r="AW130" s="13" t="s">
        <v>34</v>
      </c>
      <c r="AX130" s="13" t="s">
        <v>80</v>
      </c>
      <c r="AY130" s="247" t="s">
        <v>122</v>
      </c>
    </row>
    <row r="131" s="14" customFormat="1">
      <c r="A131" s="14"/>
      <c r="B131" s="248"/>
      <c r="C131" s="249"/>
      <c r="D131" s="231" t="s">
        <v>135</v>
      </c>
      <c r="E131" s="250" t="s">
        <v>1</v>
      </c>
      <c r="F131" s="251" t="s">
        <v>137</v>
      </c>
      <c r="G131" s="249"/>
      <c r="H131" s="252">
        <v>27.399999999999999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135</v>
      </c>
      <c r="AU131" s="258" t="s">
        <v>90</v>
      </c>
      <c r="AV131" s="14" t="s">
        <v>90</v>
      </c>
      <c r="AW131" s="14" t="s">
        <v>34</v>
      </c>
      <c r="AX131" s="14" t="s">
        <v>88</v>
      </c>
      <c r="AY131" s="258" t="s">
        <v>122</v>
      </c>
    </row>
    <row r="132" s="2" customFormat="1" ht="16.5" customHeight="1">
      <c r="A132" s="38"/>
      <c r="B132" s="39"/>
      <c r="C132" s="218" t="s">
        <v>143</v>
      </c>
      <c r="D132" s="218" t="s">
        <v>124</v>
      </c>
      <c r="E132" s="219" t="s">
        <v>144</v>
      </c>
      <c r="F132" s="220" t="s">
        <v>145</v>
      </c>
      <c r="G132" s="221" t="s">
        <v>127</v>
      </c>
      <c r="H132" s="222">
        <v>274</v>
      </c>
      <c r="I132" s="223"/>
      <c r="J132" s="224">
        <f>ROUND(I132*H132,2)</f>
        <v>0</v>
      </c>
      <c r="K132" s="220" t="s">
        <v>128</v>
      </c>
      <c r="L132" s="44"/>
      <c r="M132" s="225" t="s">
        <v>1</v>
      </c>
      <c r="N132" s="226" t="s">
        <v>45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129</v>
      </c>
      <c r="AT132" s="229" t="s">
        <v>124</v>
      </c>
      <c r="AU132" s="229" t="s">
        <v>90</v>
      </c>
      <c r="AY132" s="17" t="s">
        <v>122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88</v>
      </c>
      <c r="BK132" s="230">
        <f>ROUND(I132*H132,2)</f>
        <v>0</v>
      </c>
      <c r="BL132" s="17" t="s">
        <v>129</v>
      </c>
      <c r="BM132" s="229" t="s">
        <v>146</v>
      </c>
    </row>
    <row r="133" s="2" customFormat="1">
      <c r="A133" s="38"/>
      <c r="B133" s="39"/>
      <c r="C133" s="40"/>
      <c r="D133" s="231" t="s">
        <v>131</v>
      </c>
      <c r="E133" s="40"/>
      <c r="F133" s="232" t="s">
        <v>147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131</v>
      </c>
      <c r="AU133" s="17" t="s">
        <v>90</v>
      </c>
    </row>
    <row r="134" s="2" customFormat="1">
      <c r="A134" s="38"/>
      <c r="B134" s="39"/>
      <c r="C134" s="40"/>
      <c r="D134" s="236" t="s">
        <v>133</v>
      </c>
      <c r="E134" s="40"/>
      <c r="F134" s="237" t="s">
        <v>148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90</v>
      </c>
    </row>
    <row r="135" s="2" customFormat="1" ht="16.5" customHeight="1">
      <c r="A135" s="38"/>
      <c r="B135" s="39"/>
      <c r="C135" s="218" t="s">
        <v>129</v>
      </c>
      <c r="D135" s="218" t="s">
        <v>124</v>
      </c>
      <c r="E135" s="219" t="s">
        <v>149</v>
      </c>
      <c r="F135" s="220" t="s">
        <v>150</v>
      </c>
      <c r="G135" s="221" t="s">
        <v>127</v>
      </c>
      <c r="H135" s="222">
        <v>58.600000000000001</v>
      </c>
      <c r="I135" s="223"/>
      <c r="J135" s="224">
        <f>ROUND(I135*H135,2)</f>
        <v>0</v>
      </c>
      <c r="K135" s="220" t="s">
        <v>128</v>
      </c>
      <c r="L135" s="44"/>
      <c r="M135" s="225" t="s">
        <v>1</v>
      </c>
      <c r="N135" s="226" t="s">
        <v>45</v>
      </c>
      <c r="O135" s="91"/>
      <c r="P135" s="227">
        <f>O135*H135</f>
        <v>0</v>
      </c>
      <c r="Q135" s="227">
        <v>0.0025999999999999999</v>
      </c>
      <c r="R135" s="227">
        <f>Q135*H135</f>
        <v>0.15236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129</v>
      </c>
      <c r="AT135" s="229" t="s">
        <v>124</v>
      </c>
      <c r="AU135" s="229" t="s">
        <v>90</v>
      </c>
      <c r="AY135" s="17" t="s">
        <v>122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88</v>
      </c>
      <c r="BK135" s="230">
        <f>ROUND(I135*H135,2)</f>
        <v>0</v>
      </c>
      <c r="BL135" s="17" t="s">
        <v>129</v>
      </c>
      <c r="BM135" s="229" t="s">
        <v>151</v>
      </c>
    </row>
    <row r="136" s="2" customFormat="1">
      <c r="A136" s="38"/>
      <c r="B136" s="39"/>
      <c r="C136" s="40"/>
      <c r="D136" s="231" t="s">
        <v>131</v>
      </c>
      <c r="E136" s="40"/>
      <c r="F136" s="232" t="s">
        <v>152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131</v>
      </c>
      <c r="AU136" s="17" t="s">
        <v>90</v>
      </c>
    </row>
    <row r="137" s="2" customFormat="1">
      <c r="A137" s="38"/>
      <c r="B137" s="39"/>
      <c r="C137" s="40"/>
      <c r="D137" s="236" t="s">
        <v>133</v>
      </c>
      <c r="E137" s="40"/>
      <c r="F137" s="237" t="s">
        <v>153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133</v>
      </c>
      <c r="AU137" s="17" t="s">
        <v>90</v>
      </c>
    </row>
    <row r="138" s="13" customFormat="1">
      <c r="A138" s="13"/>
      <c r="B138" s="238"/>
      <c r="C138" s="239"/>
      <c r="D138" s="231" t="s">
        <v>135</v>
      </c>
      <c r="E138" s="240" t="s">
        <v>1</v>
      </c>
      <c r="F138" s="241" t="s">
        <v>154</v>
      </c>
      <c r="G138" s="239"/>
      <c r="H138" s="240" t="s">
        <v>1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135</v>
      </c>
      <c r="AU138" s="247" t="s">
        <v>90</v>
      </c>
      <c r="AV138" s="13" t="s">
        <v>88</v>
      </c>
      <c r="AW138" s="13" t="s">
        <v>34</v>
      </c>
      <c r="AX138" s="13" t="s">
        <v>80</v>
      </c>
      <c r="AY138" s="247" t="s">
        <v>122</v>
      </c>
    </row>
    <row r="139" s="13" customFormat="1">
      <c r="A139" s="13"/>
      <c r="B139" s="238"/>
      <c r="C139" s="239"/>
      <c r="D139" s="231" t="s">
        <v>135</v>
      </c>
      <c r="E139" s="240" t="s">
        <v>1</v>
      </c>
      <c r="F139" s="241" t="s">
        <v>155</v>
      </c>
      <c r="G139" s="239"/>
      <c r="H139" s="240" t="s">
        <v>1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135</v>
      </c>
      <c r="AU139" s="247" t="s">
        <v>90</v>
      </c>
      <c r="AV139" s="13" t="s">
        <v>88</v>
      </c>
      <c r="AW139" s="13" t="s">
        <v>34</v>
      </c>
      <c r="AX139" s="13" t="s">
        <v>80</v>
      </c>
      <c r="AY139" s="247" t="s">
        <v>122</v>
      </c>
    </row>
    <row r="140" s="14" customFormat="1">
      <c r="A140" s="14"/>
      <c r="B140" s="248"/>
      <c r="C140" s="249"/>
      <c r="D140" s="231" t="s">
        <v>135</v>
      </c>
      <c r="E140" s="250" t="s">
        <v>1</v>
      </c>
      <c r="F140" s="251" t="s">
        <v>266</v>
      </c>
      <c r="G140" s="249"/>
      <c r="H140" s="252">
        <v>58.600000000000001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135</v>
      </c>
      <c r="AU140" s="258" t="s">
        <v>90</v>
      </c>
      <c r="AV140" s="14" t="s">
        <v>90</v>
      </c>
      <c r="AW140" s="14" t="s">
        <v>34</v>
      </c>
      <c r="AX140" s="14" t="s">
        <v>80</v>
      </c>
      <c r="AY140" s="258" t="s">
        <v>122</v>
      </c>
    </row>
    <row r="141" s="15" customFormat="1">
      <c r="A141" s="15"/>
      <c r="B141" s="259"/>
      <c r="C141" s="260"/>
      <c r="D141" s="231" t="s">
        <v>135</v>
      </c>
      <c r="E141" s="261" t="s">
        <v>1</v>
      </c>
      <c r="F141" s="262" t="s">
        <v>157</v>
      </c>
      <c r="G141" s="260"/>
      <c r="H141" s="263">
        <v>58.600000000000001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9" t="s">
        <v>135</v>
      </c>
      <c r="AU141" s="269" t="s">
        <v>90</v>
      </c>
      <c r="AV141" s="15" t="s">
        <v>129</v>
      </c>
      <c r="AW141" s="15" t="s">
        <v>34</v>
      </c>
      <c r="AX141" s="15" t="s">
        <v>88</v>
      </c>
      <c r="AY141" s="269" t="s">
        <v>122</v>
      </c>
    </row>
    <row r="142" s="2" customFormat="1" ht="16.5" customHeight="1">
      <c r="A142" s="38"/>
      <c r="B142" s="39"/>
      <c r="C142" s="218" t="s">
        <v>158</v>
      </c>
      <c r="D142" s="218" t="s">
        <v>124</v>
      </c>
      <c r="E142" s="219" t="s">
        <v>159</v>
      </c>
      <c r="F142" s="220" t="s">
        <v>160</v>
      </c>
      <c r="G142" s="221" t="s">
        <v>127</v>
      </c>
      <c r="H142" s="222">
        <v>274</v>
      </c>
      <c r="I142" s="223"/>
      <c r="J142" s="224">
        <f>ROUND(I142*H142,2)</f>
        <v>0</v>
      </c>
      <c r="K142" s="220" t="s">
        <v>128</v>
      </c>
      <c r="L142" s="44"/>
      <c r="M142" s="225" t="s">
        <v>1</v>
      </c>
      <c r="N142" s="226" t="s">
        <v>45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129</v>
      </c>
      <c r="AT142" s="229" t="s">
        <v>124</v>
      </c>
      <c r="AU142" s="229" t="s">
        <v>90</v>
      </c>
      <c r="AY142" s="17" t="s">
        <v>122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88</v>
      </c>
      <c r="BK142" s="230">
        <f>ROUND(I142*H142,2)</f>
        <v>0</v>
      </c>
      <c r="BL142" s="17" t="s">
        <v>129</v>
      </c>
      <c r="BM142" s="229" t="s">
        <v>161</v>
      </c>
    </row>
    <row r="143" s="2" customFormat="1">
      <c r="A143" s="38"/>
      <c r="B143" s="39"/>
      <c r="C143" s="40"/>
      <c r="D143" s="231" t="s">
        <v>131</v>
      </c>
      <c r="E143" s="40"/>
      <c r="F143" s="232" t="s">
        <v>162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131</v>
      </c>
      <c r="AU143" s="17" t="s">
        <v>90</v>
      </c>
    </row>
    <row r="144" s="2" customFormat="1">
      <c r="A144" s="38"/>
      <c r="B144" s="39"/>
      <c r="C144" s="40"/>
      <c r="D144" s="236" t="s">
        <v>133</v>
      </c>
      <c r="E144" s="40"/>
      <c r="F144" s="237" t="s">
        <v>163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133</v>
      </c>
      <c r="AU144" s="17" t="s">
        <v>90</v>
      </c>
    </row>
    <row r="145" s="2" customFormat="1" ht="16.5" customHeight="1">
      <c r="A145" s="38"/>
      <c r="B145" s="39"/>
      <c r="C145" s="218" t="s">
        <v>164</v>
      </c>
      <c r="D145" s="218" t="s">
        <v>124</v>
      </c>
      <c r="E145" s="219" t="s">
        <v>165</v>
      </c>
      <c r="F145" s="220" t="s">
        <v>166</v>
      </c>
      <c r="G145" s="221" t="s">
        <v>127</v>
      </c>
      <c r="H145" s="222">
        <v>274</v>
      </c>
      <c r="I145" s="223"/>
      <c r="J145" s="224">
        <f>ROUND(I145*H145,2)</f>
        <v>0</v>
      </c>
      <c r="K145" s="220" t="s">
        <v>128</v>
      </c>
      <c r="L145" s="44"/>
      <c r="M145" s="225" t="s">
        <v>1</v>
      </c>
      <c r="N145" s="226" t="s">
        <v>45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129</v>
      </c>
      <c r="AT145" s="229" t="s">
        <v>124</v>
      </c>
      <c r="AU145" s="229" t="s">
        <v>90</v>
      </c>
      <c r="AY145" s="17" t="s">
        <v>122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88</v>
      </c>
      <c r="BK145" s="230">
        <f>ROUND(I145*H145,2)</f>
        <v>0</v>
      </c>
      <c r="BL145" s="17" t="s">
        <v>129</v>
      </c>
      <c r="BM145" s="229" t="s">
        <v>167</v>
      </c>
    </row>
    <row r="146" s="2" customFormat="1">
      <c r="A146" s="38"/>
      <c r="B146" s="39"/>
      <c r="C146" s="40"/>
      <c r="D146" s="231" t="s">
        <v>131</v>
      </c>
      <c r="E146" s="40"/>
      <c r="F146" s="232" t="s">
        <v>168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90</v>
      </c>
    </row>
    <row r="147" s="2" customFormat="1">
      <c r="A147" s="38"/>
      <c r="B147" s="39"/>
      <c r="C147" s="40"/>
      <c r="D147" s="236" t="s">
        <v>133</v>
      </c>
      <c r="E147" s="40"/>
      <c r="F147" s="237" t="s">
        <v>169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133</v>
      </c>
      <c r="AU147" s="17" t="s">
        <v>90</v>
      </c>
    </row>
    <row r="148" s="14" customFormat="1">
      <c r="A148" s="14"/>
      <c r="B148" s="248"/>
      <c r="C148" s="249"/>
      <c r="D148" s="231" t="s">
        <v>135</v>
      </c>
      <c r="E148" s="250" t="s">
        <v>1</v>
      </c>
      <c r="F148" s="251" t="s">
        <v>170</v>
      </c>
      <c r="G148" s="249"/>
      <c r="H148" s="252">
        <v>274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135</v>
      </c>
      <c r="AU148" s="258" t="s">
        <v>90</v>
      </c>
      <c r="AV148" s="14" t="s">
        <v>90</v>
      </c>
      <c r="AW148" s="14" t="s">
        <v>34</v>
      </c>
      <c r="AX148" s="14" t="s">
        <v>88</v>
      </c>
      <c r="AY148" s="258" t="s">
        <v>122</v>
      </c>
    </row>
    <row r="149" s="2" customFormat="1" ht="16.5" customHeight="1">
      <c r="A149" s="38"/>
      <c r="B149" s="39"/>
      <c r="C149" s="218" t="s">
        <v>171</v>
      </c>
      <c r="D149" s="218" t="s">
        <v>124</v>
      </c>
      <c r="E149" s="219" t="s">
        <v>172</v>
      </c>
      <c r="F149" s="220" t="s">
        <v>173</v>
      </c>
      <c r="G149" s="221" t="s">
        <v>127</v>
      </c>
      <c r="H149" s="222">
        <v>274</v>
      </c>
      <c r="I149" s="223"/>
      <c r="J149" s="224">
        <f>ROUND(I149*H149,2)</f>
        <v>0</v>
      </c>
      <c r="K149" s="220" t="s">
        <v>128</v>
      </c>
      <c r="L149" s="44"/>
      <c r="M149" s="225" t="s">
        <v>1</v>
      </c>
      <c r="N149" s="226" t="s">
        <v>45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129</v>
      </c>
      <c r="AT149" s="229" t="s">
        <v>124</v>
      </c>
      <c r="AU149" s="229" t="s">
        <v>90</v>
      </c>
      <c r="AY149" s="17" t="s">
        <v>122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88</v>
      </c>
      <c r="BK149" s="230">
        <f>ROUND(I149*H149,2)</f>
        <v>0</v>
      </c>
      <c r="BL149" s="17" t="s">
        <v>129</v>
      </c>
      <c r="BM149" s="229" t="s">
        <v>174</v>
      </c>
    </row>
    <row r="150" s="2" customFormat="1">
      <c r="A150" s="38"/>
      <c r="B150" s="39"/>
      <c r="C150" s="40"/>
      <c r="D150" s="231" t="s">
        <v>131</v>
      </c>
      <c r="E150" s="40"/>
      <c r="F150" s="232" t="s">
        <v>175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131</v>
      </c>
      <c r="AU150" s="17" t="s">
        <v>90</v>
      </c>
    </row>
    <row r="151" s="2" customFormat="1">
      <c r="A151" s="38"/>
      <c r="B151" s="39"/>
      <c r="C151" s="40"/>
      <c r="D151" s="236" t="s">
        <v>133</v>
      </c>
      <c r="E151" s="40"/>
      <c r="F151" s="237" t="s">
        <v>176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133</v>
      </c>
      <c r="AU151" s="17" t="s">
        <v>90</v>
      </c>
    </row>
    <row r="152" s="14" customFormat="1">
      <c r="A152" s="14"/>
      <c r="B152" s="248"/>
      <c r="C152" s="249"/>
      <c r="D152" s="231" t="s">
        <v>135</v>
      </c>
      <c r="E152" s="250" t="s">
        <v>1</v>
      </c>
      <c r="F152" s="251" t="s">
        <v>170</v>
      </c>
      <c r="G152" s="249"/>
      <c r="H152" s="252">
        <v>274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135</v>
      </c>
      <c r="AU152" s="258" t="s">
        <v>90</v>
      </c>
      <c r="AV152" s="14" t="s">
        <v>90</v>
      </c>
      <c r="AW152" s="14" t="s">
        <v>34</v>
      </c>
      <c r="AX152" s="14" t="s">
        <v>88</v>
      </c>
      <c r="AY152" s="258" t="s">
        <v>122</v>
      </c>
    </row>
    <row r="153" s="2" customFormat="1" ht="16.5" customHeight="1">
      <c r="A153" s="38"/>
      <c r="B153" s="39"/>
      <c r="C153" s="218" t="s">
        <v>177</v>
      </c>
      <c r="D153" s="218" t="s">
        <v>124</v>
      </c>
      <c r="E153" s="219" t="s">
        <v>178</v>
      </c>
      <c r="F153" s="220" t="s">
        <v>179</v>
      </c>
      <c r="G153" s="221" t="s">
        <v>127</v>
      </c>
      <c r="H153" s="222">
        <v>58.600000000000001</v>
      </c>
      <c r="I153" s="223"/>
      <c r="J153" s="224">
        <f>ROUND(I153*H153,2)</f>
        <v>0</v>
      </c>
      <c r="K153" s="220" t="s">
        <v>128</v>
      </c>
      <c r="L153" s="44"/>
      <c r="M153" s="225" t="s">
        <v>1</v>
      </c>
      <c r="N153" s="226" t="s">
        <v>45</v>
      </c>
      <c r="O153" s="91"/>
      <c r="P153" s="227">
        <f>O153*H153</f>
        <v>0</v>
      </c>
      <c r="Q153" s="227">
        <v>1.8E-05</v>
      </c>
      <c r="R153" s="227">
        <f>Q153*H153</f>
        <v>0.0010548000000000001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129</v>
      </c>
      <c r="AT153" s="229" t="s">
        <v>124</v>
      </c>
      <c r="AU153" s="229" t="s">
        <v>90</v>
      </c>
      <c r="AY153" s="17" t="s">
        <v>122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88</v>
      </c>
      <c r="BK153" s="230">
        <f>ROUND(I153*H153,2)</f>
        <v>0</v>
      </c>
      <c r="BL153" s="17" t="s">
        <v>129</v>
      </c>
      <c r="BM153" s="229" t="s">
        <v>180</v>
      </c>
    </row>
    <row r="154" s="2" customFormat="1">
      <c r="A154" s="38"/>
      <c r="B154" s="39"/>
      <c r="C154" s="40"/>
      <c r="D154" s="231" t="s">
        <v>131</v>
      </c>
      <c r="E154" s="40"/>
      <c r="F154" s="232" t="s">
        <v>181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131</v>
      </c>
      <c r="AU154" s="17" t="s">
        <v>90</v>
      </c>
    </row>
    <row r="155" s="2" customFormat="1">
      <c r="A155" s="38"/>
      <c r="B155" s="39"/>
      <c r="C155" s="40"/>
      <c r="D155" s="236" t="s">
        <v>133</v>
      </c>
      <c r="E155" s="40"/>
      <c r="F155" s="237" t="s">
        <v>182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90</v>
      </c>
    </row>
    <row r="156" s="13" customFormat="1">
      <c r="A156" s="13"/>
      <c r="B156" s="238"/>
      <c r="C156" s="239"/>
      <c r="D156" s="231" t="s">
        <v>135</v>
      </c>
      <c r="E156" s="240" t="s">
        <v>1</v>
      </c>
      <c r="F156" s="241" t="s">
        <v>154</v>
      </c>
      <c r="G156" s="239"/>
      <c r="H156" s="240" t="s">
        <v>1</v>
      </c>
      <c r="I156" s="242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135</v>
      </c>
      <c r="AU156" s="247" t="s">
        <v>90</v>
      </c>
      <c r="AV156" s="13" t="s">
        <v>88</v>
      </c>
      <c r="AW156" s="13" t="s">
        <v>34</v>
      </c>
      <c r="AX156" s="13" t="s">
        <v>80</v>
      </c>
      <c r="AY156" s="247" t="s">
        <v>122</v>
      </c>
    </row>
    <row r="157" s="13" customFormat="1">
      <c r="A157" s="13"/>
      <c r="B157" s="238"/>
      <c r="C157" s="239"/>
      <c r="D157" s="231" t="s">
        <v>135</v>
      </c>
      <c r="E157" s="240" t="s">
        <v>1</v>
      </c>
      <c r="F157" s="241" t="s">
        <v>155</v>
      </c>
      <c r="G157" s="239"/>
      <c r="H157" s="240" t="s">
        <v>1</v>
      </c>
      <c r="I157" s="242"/>
      <c r="J157" s="239"/>
      <c r="K157" s="239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135</v>
      </c>
      <c r="AU157" s="247" t="s">
        <v>90</v>
      </c>
      <c r="AV157" s="13" t="s">
        <v>88</v>
      </c>
      <c r="AW157" s="13" t="s">
        <v>34</v>
      </c>
      <c r="AX157" s="13" t="s">
        <v>80</v>
      </c>
      <c r="AY157" s="247" t="s">
        <v>122</v>
      </c>
    </row>
    <row r="158" s="14" customFormat="1">
      <c r="A158" s="14"/>
      <c r="B158" s="248"/>
      <c r="C158" s="249"/>
      <c r="D158" s="231" t="s">
        <v>135</v>
      </c>
      <c r="E158" s="250" t="s">
        <v>1</v>
      </c>
      <c r="F158" s="251" t="s">
        <v>266</v>
      </c>
      <c r="G158" s="249"/>
      <c r="H158" s="252">
        <v>58.600000000000001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135</v>
      </c>
      <c r="AU158" s="258" t="s">
        <v>90</v>
      </c>
      <c r="AV158" s="14" t="s">
        <v>90</v>
      </c>
      <c r="AW158" s="14" t="s">
        <v>34</v>
      </c>
      <c r="AX158" s="14" t="s">
        <v>80</v>
      </c>
      <c r="AY158" s="258" t="s">
        <v>122</v>
      </c>
    </row>
    <row r="159" s="15" customFormat="1">
      <c r="A159" s="15"/>
      <c r="B159" s="259"/>
      <c r="C159" s="260"/>
      <c r="D159" s="231" t="s">
        <v>135</v>
      </c>
      <c r="E159" s="261" t="s">
        <v>1</v>
      </c>
      <c r="F159" s="262" t="s">
        <v>157</v>
      </c>
      <c r="G159" s="260"/>
      <c r="H159" s="263">
        <v>58.600000000000001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9" t="s">
        <v>135</v>
      </c>
      <c r="AU159" s="269" t="s">
        <v>90</v>
      </c>
      <c r="AV159" s="15" t="s">
        <v>129</v>
      </c>
      <c r="AW159" s="15" t="s">
        <v>34</v>
      </c>
      <c r="AX159" s="15" t="s">
        <v>88</v>
      </c>
      <c r="AY159" s="269" t="s">
        <v>122</v>
      </c>
    </row>
    <row r="160" s="2" customFormat="1" ht="16.5" customHeight="1">
      <c r="A160" s="38"/>
      <c r="B160" s="39"/>
      <c r="C160" s="218" t="s">
        <v>183</v>
      </c>
      <c r="D160" s="218" t="s">
        <v>124</v>
      </c>
      <c r="E160" s="219" t="s">
        <v>184</v>
      </c>
      <c r="F160" s="220" t="s">
        <v>185</v>
      </c>
      <c r="G160" s="221" t="s">
        <v>186</v>
      </c>
      <c r="H160" s="222">
        <v>68.5</v>
      </c>
      <c r="I160" s="223"/>
      <c r="J160" s="224">
        <f>ROUND(I160*H160,2)</f>
        <v>0</v>
      </c>
      <c r="K160" s="220" t="s">
        <v>128</v>
      </c>
      <c r="L160" s="44"/>
      <c r="M160" s="225" t="s">
        <v>1</v>
      </c>
      <c r="N160" s="226" t="s">
        <v>45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129</v>
      </c>
      <c r="AT160" s="229" t="s">
        <v>124</v>
      </c>
      <c r="AU160" s="229" t="s">
        <v>90</v>
      </c>
      <c r="AY160" s="17" t="s">
        <v>122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88</v>
      </c>
      <c r="BK160" s="230">
        <f>ROUND(I160*H160,2)</f>
        <v>0</v>
      </c>
      <c r="BL160" s="17" t="s">
        <v>129</v>
      </c>
      <c r="BM160" s="229" t="s">
        <v>187</v>
      </c>
    </row>
    <row r="161" s="2" customFormat="1">
      <c r="A161" s="38"/>
      <c r="B161" s="39"/>
      <c r="C161" s="40"/>
      <c r="D161" s="231" t="s">
        <v>131</v>
      </c>
      <c r="E161" s="40"/>
      <c r="F161" s="232" t="s">
        <v>188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131</v>
      </c>
      <c r="AU161" s="17" t="s">
        <v>90</v>
      </c>
    </row>
    <row r="162" s="2" customFormat="1">
      <c r="A162" s="38"/>
      <c r="B162" s="39"/>
      <c r="C162" s="40"/>
      <c r="D162" s="236" t="s">
        <v>133</v>
      </c>
      <c r="E162" s="40"/>
      <c r="F162" s="237" t="s">
        <v>189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133</v>
      </c>
      <c r="AU162" s="17" t="s">
        <v>90</v>
      </c>
    </row>
    <row r="163" s="13" customFormat="1">
      <c r="A163" s="13"/>
      <c r="B163" s="238"/>
      <c r="C163" s="239"/>
      <c r="D163" s="231" t="s">
        <v>135</v>
      </c>
      <c r="E163" s="240" t="s">
        <v>1</v>
      </c>
      <c r="F163" s="241" t="s">
        <v>190</v>
      </c>
      <c r="G163" s="239"/>
      <c r="H163" s="240" t="s">
        <v>1</v>
      </c>
      <c r="I163" s="242"/>
      <c r="J163" s="239"/>
      <c r="K163" s="239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135</v>
      </c>
      <c r="AU163" s="247" t="s">
        <v>90</v>
      </c>
      <c r="AV163" s="13" t="s">
        <v>88</v>
      </c>
      <c r="AW163" s="13" t="s">
        <v>34</v>
      </c>
      <c r="AX163" s="13" t="s">
        <v>80</v>
      </c>
      <c r="AY163" s="247" t="s">
        <v>122</v>
      </c>
    </row>
    <row r="164" s="14" customFormat="1">
      <c r="A164" s="14"/>
      <c r="B164" s="248"/>
      <c r="C164" s="249"/>
      <c r="D164" s="231" t="s">
        <v>135</v>
      </c>
      <c r="E164" s="250" t="s">
        <v>1</v>
      </c>
      <c r="F164" s="251" t="s">
        <v>191</v>
      </c>
      <c r="G164" s="249"/>
      <c r="H164" s="252">
        <v>68.5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8" t="s">
        <v>135</v>
      </c>
      <c r="AU164" s="258" t="s">
        <v>90</v>
      </c>
      <c r="AV164" s="14" t="s">
        <v>90</v>
      </c>
      <c r="AW164" s="14" t="s">
        <v>34</v>
      </c>
      <c r="AX164" s="14" t="s">
        <v>80</v>
      </c>
      <c r="AY164" s="258" t="s">
        <v>122</v>
      </c>
    </row>
    <row r="165" s="15" customFormat="1">
      <c r="A165" s="15"/>
      <c r="B165" s="259"/>
      <c r="C165" s="260"/>
      <c r="D165" s="231" t="s">
        <v>135</v>
      </c>
      <c r="E165" s="261" t="s">
        <v>1</v>
      </c>
      <c r="F165" s="262" t="s">
        <v>157</v>
      </c>
      <c r="G165" s="260"/>
      <c r="H165" s="263">
        <v>68.5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9" t="s">
        <v>135</v>
      </c>
      <c r="AU165" s="269" t="s">
        <v>90</v>
      </c>
      <c r="AV165" s="15" t="s">
        <v>129</v>
      </c>
      <c r="AW165" s="15" t="s">
        <v>34</v>
      </c>
      <c r="AX165" s="15" t="s">
        <v>88</v>
      </c>
      <c r="AY165" s="269" t="s">
        <v>122</v>
      </c>
    </row>
    <row r="166" s="2" customFormat="1" ht="16.5" customHeight="1">
      <c r="A166" s="38"/>
      <c r="B166" s="39"/>
      <c r="C166" s="270" t="s">
        <v>192</v>
      </c>
      <c r="D166" s="270" t="s">
        <v>193</v>
      </c>
      <c r="E166" s="271" t="s">
        <v>194</v>
      </c>
      <c r="F166" s="272" t="s">
        <v>195</v>
      </c>
      <c r="G166" s="273" t="s">
        <v>196</v>
      </c>
      <c r="H166" s="274">
        <v>7.056</v>
      </c>
      <c r="I166" s="275"/>
      <c r="J166" s="276">
        <f>ROUND(I166*H166,2)</f>
        <v>0</v>
      </c>
      <c r="K166" s="272" t="s">
        <v>128</v>
      </c>
      <c r="L166" s="277"/>
      <c r="M166" s="278" t="s">
        <v>1</v>
      </c>
      <c r="N166" s="279" t="s">
        <v>45</v>
      </c>
      <c r="O166" s="91"/>
      <c r="P166" s="227">
        <f>O166*H166</f>
        <v>0</v>
      </c>
      <c r="Q166" s="227">
        <v>0.20000000000000001</v>
      </c>
      <c r="R166" s="227">
        <f>Q166*H166</f>
        <v>1.4112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177</v>
      </c>
      <c r="AT166" s="229" t="s">
        <v>193</v>
      </c>
      <c r="AU166" s="229" t="s">
        <v>90</v>
      </c>
      <c r="AY166" s="17" t="s">
        <v>122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88</v>
      </c>
      <c r="BK166" s="230">
        <f>ROUND(I166*H166,2)</f>
        <v>0</v>
      </c>
      <c r="BL166" s="17" t="s">
        <v>129</v>
      </c>
      <c r="BM166" s="229" t="s">
        <v>197</v>
      </c>
    </row>
    <row r="167" s="2" customFormat="1">
      <c r="A167" s="38"/>
      <c r="B167" s="39"/>
      <c r="C167" s="40"/>
      <c r="D167" s="231" t="s">
        <v>131</v>
      </c>
      <c r="E167" s="40"/>
      <c r="F167" s="232" t="s">
        <v>195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131</v>
      </c>
      <c r="AU167" s="17" t="s">
        <v>90</v>
      </c>
    </row>
    <row r="168" s="14" customFormat="1">
      <c r="A168" s="14"/>
      <c r="B168" s="248"/>
      <c r="C168" s="249"/>
      <c r="D168" s="231" t="s">
        <v>135</v>
      </c>
      <c r="E168" s="249"/>
      <c r="F168" s="251" t="s">
        <v>198</v>
      </c>
      <c r="G168" s="249"/>
      <c r="H168" s="252">
        <v>7.056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135</v>
      </c>
      <c r="AU168" s="258" t="s">
        <v>90</v>
      </c>
      <c r="AV168" s="14" t="s">
        <v>90</v>
      </c>
      <c r="AW168" s="14" t="s">
        <v>4</v>
      </c>
      <c r="AX168" s="14" t="s">
        <v>88</v>
      </c>
      <c r="AY168" s="258" t="s">
        <v>122</v>
      </c>
    </row>
    <row r="169" s="2" customFormat="1" ht="16.5" customHeight="1">
      <c r="A169" s="38"/>
      <c r="B169" s="39"/>
      <c r="C169" s="218" t="s">
        <v>199</v>
      </c>
      <c r="D169" s="218" t="s">
        <v>124</v>
      </c>
      <c r="E169" s="219" t="s">
        <v>200</v>
      </c>
      <c r="F169" s="220" t="s">
        <v>201</v>
      </c>
      <c r="G169" s="221" t="s">
        <v>196</v>
      </c>
      <c r="H169" s="222">
        <v>137</v>
      </c>
      <c r="I169" s="223"/>
      <c r="J169" s="224">
        <f>ROUND(I169*H169,2)</f>
        <v>0</v>
      </c>
      <c r="K169" s="220" t="s">
        <v>128</v>
      </c>
      <c r="L169" s="44"/>
      <c r="M169" s="225" t="s">
        <v>1</v>
      </c>
      <c r="N169" s="226" t="s">
        <v>45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129</v>
      </c>
      <c r="AT169" s="229" t="s">
        <v>124</v>
      </c>
      <c r="AU169" s="229" t="s">
        <v>90</v>
      </c>
      <c r="AY169" s="17" t="s">
        <v>122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88</v>
      </c>
      <c r="BK169" s="230">
        <f>ROUND(I169*H169,2)</f>
        <v>0</v>
      </c>
      <c r="BL169" s="17" t="s">
        <v>129</v>
      </c>
      <c r="BM169" s="229" t="s">
        <v>202</v>
      </c>
    </row>
    <row r="170" s="2" customFormat="1">
      <c r="A170" s="38"/>
      <c r="B170" s="39"/>
      <c r="C170" s="40"/>
      <c r="D170" s="231" t="s">
        <v>131</v>
      </c>
      <c r="E170" s="40"/>
      <c r="F170" s="232" t="s">
        <v>203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131</v>
      </c>
      <c r="AU170" s="17" t="s">
        <v>90</v>
      </c>
    </row>
    <row r="171" s="2" customFormat="1">
      <c r="A171" s="38"/>
      <c r="B171" s="39"/>
      <c r="C171" s="40"/>
      <c r="D171" s="236" t="s">
        <v>133</v>
      </c>
      <c r="E171" s="40"/>
      <c r="F171" s="237" t="s">
        <v>204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133</v>
      </c>
      <c r="AU171" s="17" t="s">
        <v>90</v>
      </c>
    </row>
    <row r="172" s="13" customFormat="1">
      <c r="A172" s="13"/>
      <c r="B172" s="238"/>
      <c r="C172" s="239"/>
      <c r="D172" s="231" t="s">
        <v>135</v>
      </c>
      <c r="E172" s="240" t="s">
        <v>1</v>
      </c>
      <c r="F172" s="241" t="s">
        <v>205</v>
      </c>
      <c r="G172" s="239"/>
      <c r="H172" s="240" t="s">
        <v>1</v>
      </c>
      <c r="I172" s="242"/>
      <c r="J172" s="239"/>
      <c r="K172" s="239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135</v>
      </c>
      <c r="AU172" s="247" t="s">
        <v>90</v>
      </c>
      <c r="AV172" s="13" t="s">
        <v>88</v>
      </c>
      <c r="AW172" s="13" t="s">
        <v>34</v>
      </c>
      <c r="AX172" s="13" t="s">
        <v>80</v>
      </c>
      <c r="AY172" s="247" t="s">
        <v>122</v>
      </c>
    </row>
    <row r="173" s="14" customFormat="1">
      <c r="A173" s="14"/>
      <c r="B173" s="248"/>
      <c r="C173" s="249"/>
      <c r="D173" s="231" t="s">
        <v>135</v>
      </c>
      <c r="E173" s="250" t="s">
        <v>1</v>
      </c>
      <c r="F173" s="251" t="s">
        <v>206</v>
      </c>
      <c r="G173" s="249"/>
      <c r="H173" s="252">
        <v>137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135</v>
      </c>
      <c r="AU173" s="258" t="s">
        <v>90</v>
      </c>
      <c r="AV173" s="14" t="s">
        <v>90</v>
      </c>
      <c r="AW173" s="14" t="s">
        <v>34</v>
      </c>
      <c r="AX173" s="14" t="s">
        <v>80</v>
      </c>
      <c r="AY173" s="258" t="s">
        <v>122</v>
      </c>
    </row>
    <row r="174" s="15" customFormat="1">
      <c r="A174" s="15"/>
      <c r="B174" s="259"/>
      <c r="C174" s="260"/>
      <c r="D174" s="231" t="s">
        <v>135</v>
      </c>
      <c r="E174" s="261" t="s">
        <v>1</v>
      </c>
      <c r="F174" s="262" t="s">
        <v>157</v>
      </c>
      <c r="G174" s="260"/>
      <c r="H174" s="263">
        <v>137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9" t="s">
        <v>135</v>
      </c>
      <c r="AU174" s="269" t="s">
        <v>90</v>
      </c>
      <c r="AV174" s="15" t="s">
        <v>129</v>
      </c>
      <c r="AW174" s="15" t="s">
        <v>34</v>
      </c>
      <c r="AX174" s="15" t="s">
        <v>88</v>
      </c>
      <c r="AY174" s="269" t="s">
        <v>122</v>
      </c>
    </row>
    <row r="175" s="2" customFormat="1" ht="16.5" customHeight="1">
      <c r="A175" s="38"/>
      <c r="B175" s="39"/>
      <c r="C175" s="218" t="s">
        <v>8</v>
      </c>
      <c r="D175" s="218" t="s">
        <v>124</v>
      </c>
      <c r="E175" s="219" t="s">
        <v>207</v>
      </c>
      <c r="F175" s="220" t="s">
        <v>208</v>
      </c>
      <c r="G175" s="221" t="s">
        <v>196</v>
      </c>
      <c r="H175" s="222">
        <v>137</v>
      </c>
      <c r="I175" s="223"/>
      <c r="J175" s="224">
        <f>ROUND(I175*H175,2)</f>
        <v>0</v>
      </c>
      <c r="K175" s="220" t="s">
        <v>128</v>
      </c>
      <c r="L175" s="44"/>
      <c r="M175" s="225" t="s">
        <v>1</v>
      </c>
      <c r="N175" s="226" t="s">
        <v>45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129</v>
      </c>
      <c r="AT175" s="229" t="s">
        <v>124</v>
      </c>
      <c r="AU175" s="229" t="s">
        <v>90</v>
      </c>
      <c r="AY175" s="17" t="s">
        <v>122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88</v>
      </c>
      <c r="BK175" s="230">
        <f>ROUND(I175*H175,2)</f>
        <v>0</v>
      </c>
      <c r="BL175" s="17" t="s">
        <v>129</v>
      </c>
      <c r="BM175" s="229" t="s">
        <v>267</v>
      </c>
    </row>
    <row r="176" s="2" customFormat="1">
      <c r="A176" s="38"/>
      <c r="B176" s="39"/>
      <c r="C176" s="40"/>
      <c r="D176" s="231" t="s">
        <v>131</v>
      </c>
      <c r="E176" s="40"/>
      <c r="F176" s="232" t="s">
        <v>210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131</v>
      </c>
      <c r="AU176" s="17" t="s">
        <v>90</v>
      </c>
    </row>
    <row r="177" s="2" customFormat="1">
      <c r="A177" s="38"/>
      <c r="B177" s="39"/>
      <c r="C177" s="40"/>
      <c r="D177" s="236" t="s">
        <v>133</v>
      </c>
      <c r="E177" s="40"/>
      <c r="F177" s="237" t="s">
        <v>211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133</v>
      </c>
      <c r="AU177" s="17" t="s">
        <v>90</v>
      </c>
    </row>
    <row r="178" s="13" customFormat="1">
      <c r="A178" s="13"/>
      <c r="B178" s="238"/>
      <c r="C178" s="239"/>
      <c r="D178" s="231" t="s">
        <v>135</v>
      </c>
      <c r="E178" s="240" t="s">
        <v>1</v>
      </c>
      <c r="F178" s="241" t="s">
        <v>205</v>
      </c>
      <c r="G178" s="239"/>
      <c r="H178" s="240" t="s">
        <v>1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135</v>
      </c>
      <c r="AU178" s="247" t="s">
        <v>90</v>
      </c>
      <c r="AV178" s="13" t="s">
        <v>88</v>
      </c>
      <c r="AW178" s="13" t="s">
        <v>34</v>
      </c>
      <c r="AX178" s="13" t="s">
        <v>80</v>
      </c>
      <c r="AY178" s="247" t="s">
        <v>122</v>
      </c>
    </row>
    <row r="179" s="14" customFormat="1">
      <c r="A179" s="14"/>
      <c r="B179" s="248"/>
      <c r="C179" s="249"/>
      <c r="D179" s="231" t="s">
        <v>135</v>
      </c>
      <c r="E179" s="250" t="s">
        <v>1</v>
      </c>
      <c r="F179" s="251" t="s">
        <v>206</v>
      </c>
      <c r="G179" s="249"/>
      <c r="H179" s="252">
        <v>137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135</v>
      </c>
      <c r="AU179" s="258" t="s">
        <v>90</v>
      </c>
      <c r="AV179" s="14" t="s">
        <v>90</v>
      </c>
      <c r="AW179" s="14" t="s">
        <v>34</v>
      </c>
      <c r="AX179" s="14" t="s">
        <v>80</v>
      </c>
      <c r="AY179" s="258" t="s">
        <v>122</v>
      </c>
    </row>
    <row r="180" s="15" customFormat="1">
      <c r="A180" s="15"/>
      <c r="B180" s="259"/>
      <c r="C180" s="260"/>
      <c r="D180" s="231" t="s">
        <v>135</v>
      </c>
      <c r="E180" s="261" t="s">
        <v>1</v>
      </c>
      <c r="F180" s="262" t="s">
        <v>157</v>
      </c>
      <c r="G180" s="260"/>
      <c r="H180" s="263">
        <v>137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9" t="s">
        <v>135</v>
      </c>
      <c r="AU180" s="269" t="s">
        <v>90</v>
      </c>
      <c r="AV180" s="15" t="s">
        <v>129</v>
      </c>
      <c r="AW180" s="15" t="s">
        <v>34</v>
      </c>
      <c r="AX180" s="15" t="s">
        <v>88</v>
      </c>
      <c r="AY180" s="269" t="s">
        <v>122</v>
      </c>
    </row>
    <row r="181" s="2" customFormat="1" ht="16.5" customHeight="1">
      <c r="A181" s="38"/>
      <c r="B181" s="39"/>
      <c r="C181" s="218" t="s">
        <v>212</v>
      </c>
      <c r="D181" s="218" t="s">
        <v>124</v>
      </c>
      <c r="E181" s="219" t="s">
        <v>213</v>
      </c>
      <c r="F181" s="220" t="s">
        <v>214</v>
      </c>
      <c r="G181" s="221" t="s">
        <v>196</v>
      </c>
      <c r="H181" s="222">
        <v>137</v>
      </c>
      <c r="I181" s="223"/>
      <c r="J181" s="224">
        <f>ROUND(I181*H181,2)</f>
        <v>0</v>
      </c>
      <c r="K181" s="220" t="s">
        <v>128</v>
      </c>
      <c r="L181" s="44"/>
      <c r="M181" s="225" t="s">
        <v>1</v>
      </c>
      <c r="N181" s="226" t="s">
        <v>45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129</v>
      </c>
      <c r="AT181" s="229" t="s">
        <v>124</v>
      </c>
      <c r="AU181" s="229" t="s">
        <v>90</v>
      </c>
      <c r="AY181" s="17" t="s">
        <v>122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88</v>
      </c>
      <c r="BK181" s="230">
        <f>ROUND(I181*H181,2)</f>
        <v>0</v>
      </c>
      <c r="BL181" s="17" t="s">
        <v>129</v>
      </c>
      <c r="BM181" s="229" t="s">
        <v>268</v>
      </c>
    </row>
    <row r="182" s="2" customFormat="1">
      <c r="A182" s="38"/>
      <c r="B182" s="39"/>
      <c r="C182" s="40"/>
      <c r="D182" s="231" t="s">
        <v>131</v>
      </c>
      <c r="E182" s="40"/>
      <c r="F182" s="232" t="s">
        <v>216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131</v>
      </c>
      <c r="AU182" s="17" t="s">
        <v>90</v>
      </c>
    </row>
    <row r="183" s="2" customFormat="1">
      <c r="A183" s="38"/>
      <c r="B183" s="39"/>
      <c r="C183" s="40"/>
      <c r="D183" s="236" t="s">
        <v>133</v>
      </c>
      <c r="E183" s="40"/>
      <c r="F183" s="237" t="s">
        <v>217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133</v>
      </c>
      <c r="AU183" s="17" t="s">
        <v>90</v>
      </c>
    </row>
    <row r="184" s="13" customFormat="1">
      <c r="A184" s="13"/>
      <c r="B184" s="238"/>
      <c r="C184" s="239"/>
      <c r="D184" s="231" t="s">
        <v>135</v>
      </c>
      <c r="E184" s="240" t="s">
        <v>1</v>
      </c>
      <c r="F184" s="241" t="s">
        <v>205</v>
      </c>
      <c r="G184" s="239"/>
      <c r="H184" s="240" t="s">
        <v>1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135</v>
      </c>
      <c r="AU184" s="247" t="s">
        <v>90</v>
      </c>
      <c r="AV184" s="13" t="s">
        <v>88</v>
      </c>
      <c r="AW184" s="13" t="s">
        <v>34</v>
      </c>
      <c r="AX184" s="13" t="s">
        <v>80</v>
      </c>
      <c r="AY184" s="247" t="s">
        <v>122</v>
      </c>
    </row>
    <row r="185" s="14" customFormat="1">
      <c r="A185" s="14"/>
      <c r="B185" s="248"/>
      <c r="C185" s="249"/>
      <c r="D185" s="231" t="s">
        <v>135</v>
      </c>
      <c r="E185" s="250" t="s">
        <v>1</v>
      </c>
      <c r="F185" s="251" t="s">
        <v>206</v>
      </c>
      <c r="G185" s="249"/>
      <c r="H185" s="252">
        <v>137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135</v>
      </c>
      <c r="AU185" s="258" t="s">
        <v>90</v>
      </c>
      <c r="AV185" s="14" t="s">
        <v>90</v>
      </c>
      <c r="AW185" s="14" t="s">
        <v>34</v>
      </c>
      <c r="AX185" s="14" t="s">
        <v>80</v>
      </c>
      <c r="AY185" s="258" t="s">
        <v>122</v>
      </c>
    </row>
    <row r="186" s="15" customFormat="1">
      <c r="A186" s="15"/>
      <c r="B186" s="259"/>
      <c r="C186" s="260"/>
      <c r="D186" s="231" t="s">
        <v>135</v>
      </c>
      <c r="E186" s="261" t="s">
        <v>1</v>
      </c>
      <c r="F186" s="262" t="s">
        <v>157</v>
      </c>
      <c r="G186" s="260"/>
      <c r="H186" s="263">
        <v>137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9" t="s">
        <v>135</v>
      </c>
      <c r="AU186" s="269" t="s">
        <v>90</v>
      </c>
      <c r="AV186" s="15" t="s">
        <v>129</v>
      </c>
      <c r="AW186" s="15" t="s">
        <v>34</v>
      </c>
      <c r="AX186" s="15" t="s">
        <v>88</v>
      </c>
      <c r="AY186" s="269" t="s">
        <v>122</v>
      </c>
    </row>
    <row r="187" s="12" customFormat="1" ht="22.8" customHeight="1">
      <c r="A187" s="12"/>
      <c r="B187" s="202"/>
      <c r="C187" s="203"/>
      <c r="D187" s="204" t="s">
        <v>79</v>
      </c>
      <c r="E187" s="216" t="s">
        <v>183</v>
      </c>
      <c r="F187" s="216" t="s">
        <v>269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SUM(P188:P203)</f>
        <v>0</v>
      </c>
      <c r="Q187" s="210"/>
      <c r="R187" s="211">
        <f>SUM(R188:R203)</f>
        <v>0</v>
      </c>
      <c r="S187" s="210"/>
      <c r="T187" s="212">
        <f>SUM(T188:T203)</f>
        <v>37.259999999999998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88</v>
      </c>
      <c r="AT187" s="214" t="s">
        <v>79</v>
      </c>
      <c r="AU187" s="214" t="s">
        <v>88</v>
      </c>
      <c r="AY187" s="213" t="s">
        <v>122</v>
      </c>
      <c r="BK187" s="215">
        <f>SUM(BK188:BK203)</f>
        <v>0</v>
      </c>
    </row>
    <row r="188" s="2" customFormat="1" ht="16.5" customHeight="1">
      <c r="A188" s="38"/>
      <c r="B188" s="39"/>
      <c r="C188" s="218" t="s">
        <v>259</v>
      </c>
      <c r="D188" s="218" t="s">
        <v>124</v>
      </c>
      <c r="E188" s="219" t="s">
        <v>270</v>
      </c>
      <c r="F188" s="220" t="s">
        <v>271</v>
      </c>
      <c r="G188" s="221" t="s">
        <v>272</v>
      </c>
      <c r="H188" s="222">
        <v>828</v>
      </c>
      <c r="I188" s="223"/>
      <c r="J188" s="224">
        <f>ROUND(I188*H188,2)</f>
        <v>0</v>
      </c>
      <c r="K188" s="220" t="s">
        <v>128</v>
      </c>
      <c r="L188" s="44"/>
      <c r="M188" s="225" t="s">
        <v>1</v>
      </c>
      <c r="N188" s="226" t="s">
        <v>45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0.044999999999999998</v>
      </c>
      <c r="T188" s="228">
        <f>S188*H188</f>
        <v>37.259999999999998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129</v>
      </c>
      <c r="AT188" s="229" t="s">
        <v>124</v>
      </c>
      <c r="AU188" s="229" t="s">
        <v>90</v>
      </c>
      <c r="AY188" s="17" t="s">
        <v>122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88</v>
      </c>
      <c r="BK188" s="230">
        <f>ROUND(I188*H188,2)</f>
        <v>0</v>
      </c>
      <c r="BL188" s="17" t="s">
        <v>129</v>
      </c>
      <c r="BM188" s="229" t="s">
        <v>273</v>
      </c>
    </row>
    <row r="189" s="2" customFormat="1">
      <c r="A189" s="38"/>
      <c r="B189" s="39"/>
      <c r="C189" s="40"/>
      <c r="D189" s="231" t="s">
        <v>131</v>
      </c>
      <c r="E189" s="40"/>
      <c r="F189" s="232" t="s">
        <v>274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131</v>
      </c>
      <c r="AU189" s="17" t="s">
        <v>90</v>
      </c>
    </row>
    <row r="190" s="2" customFormat="1">
      <c r="A190" s="38"/>
      <c r="B190" s="39"/>
      <c r="C190" s="40"/>
      <c r="D190" s="236" t="s">
        <v>133</v>
      </c>
      <c r="E190" s="40"/>
      <c r="F190" s="237" t="s">
        <v>275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133</v>
      </c>
      <c r="AU190" s="17" t="s">
        <v>90</v>
      </c>
    </row>
    <row r="191" s="13" customFormat="1">
      <c r="A191" s="13"/>
      <c r="B191" s="238"/>
      <c r="C191" s="239"/>
      <c r="D191" s="231" t="s">
        <v>135</v>
      </c>
      <c r="E191" s="240" t="s">
        <v>1</v>
      </c>
      <c r="F191" s="241" t="s">
        <v>276</v>
      </c>
      <c r="G191" s="239"/>
      <c r="H191" s="240" t="s">
        <v>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135</v>
      </c>
      <c r="AU191" s="247" t="s">
        <v>90</v>
      </c>
      <c r="AV191" s="13" t="s">
        <v>88</v>
      </c>
      <c r="AW191" s="13" t="s">
        <v>34</v>
      </c>
      <c r="AX191" s="13" t="s">
        <v>80</v>
      </c>
      <c r="AY191" s="247" t="s">
        <v>122</v>
      </c>
    </row>
    <row r="192" s="13" customFormat="1">
      <c r="A192" s="13"/>
      <c r="B192" s="238"/>
      <c r="C192" s="239"/>
      <c r="D192" s="231" t="s">
        <v>135</v>
      </c>
      <c r="E192" s="240" t="s">
        <v>1</v>
      </c>
      <c r="F192" s="241" t="s">
        <v>277</v>
      </c>
      <c r="G192" s="239"/>
      <c r="H192" s="240" t="s">
        <v>1</v>
      </c>
      <c r="I192" s="242"/>
      <c r="J192" s="239"/>
      <c r="K192" s="239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135</v>
      </c>
      <c r="AU192" s="247" t="s">
        <v>90</v>
      </c>
      <c r="AV192" s="13" t="s">
        <v>88</v>
      </c>
      <c r="AW192" s="13" t="s">
        <v>34</v>
      </c>
      <c r="AX192" s="13" t="s">
        <v>80</v>
      </c>
      <c r="AY192" s="247" t="s">
        <v>122</v>
      </c>
    </row>
    <row r="193" s="14" customFormat="1">
      <c r="A193" s="14"/>
      <c r="B193" s="248"/>
      <c r="C193" s="249"/>
      <c r="D193" s="231" t="s">
        <v>135</v>
      </c>
      <c r="E193" s="250" t="s">
        <v>1</v>
      </c>
      <c r="F193" s="251" t="s">
        <v>278</v>
      </c>
      <c r="G193" s="249"/>
      <c r="H193" s="252">
        <v>130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135</v>
      </c>
      <c r="AU193" s="258" t="s">
        <v>90</v>
      </c>
      <c r="AV193" s="14" t="s">
        <v>90</v>
      </c>
      <c r="AW193" s="14" t="s">
        <v>34</v>
      </c>
      <c r="AX193" s="14" t="s">
        <v>80</v>
      </c>
      <c r="AY193" s="258" t="s">
        <v>122</v>
      </c>
    </row>
    <row r="194" s="14" customFormat="1">
      <c r="A194" s="14"/>
      <c r="B194" s="248"/>
      <c r="C194" s="249"/>
      <c r="D194" s="231" t="s">
        <v>135</v>
      </c>
      <c r="E194" s="250" t="s">
        <v>1</v>
      </c>
      <c r="F194" s="251" t="s">
        <v>279</v>
      </c>
      <c r="G194" s="249"/>
      <c r="H194" s="252">
        <v>80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135</v>
      </c>
      <c r="AU194" s="258" t="s">
        <v>90</v>
      </c>
      <c r="AV194" s="14" t="s">
        <v>90</v>
      </c>
      <c r="AW194" s="14" t="s">
        <v>34</v>
      </c>
      <c r="AX194" s="14" t="s">
        <v>80</v>
      </c>
      <c r="AY194" s="258" t="s">
        <v>122</v>
      </c>
    </row>
    <row r="195" s="14" customFormat="1">
      <c r="A195" s="14"/>
      <c r="B195" s="248"/>
      <c r="C195" s="249"/>
      <c r="D195" s="231" t="s">
        <v>135</v>
      </c>
      <c r="E195" s="250" t="s">
        <v>1</v>
      </c>
      <c r="F195" s="251" t="s">
        <v>280</v>
      </c>
      <c r="G195" s="249"/>
      <c r="H195" s="252">
        <v>80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135</v>
      </c>
      <c r="AU195" s="258" t="s">
        <v>90</v>
      </c>
      <c r="AV195" s="14" t="s">
        <v>90</v>
      </c>
      <c r="AW195" s="14" t="s">
        <v>34</v>
      </c>
      <c r="AX195" s="14" t="s">
        <v>80</v>
      </c>
      <c r="AY195" s="258" t="s">
        <v>122</v>
      </c>
    </row>
    <row r="196" s="14" customFormat="1">
      <c r="A196" s="14"/>
      <c r="B196" s="248"/>
      <c r="C196" s="249"/>
      <c r="D196" s="231" t="s">
        <v>135</v>
      </c>
      <c r="E196" s="250" t="s">
        <v>1</v>
      </c>
      <c r="F196" s="251" t="s">
        <v>281</v>
      </c>
      <c r="G196" s="249"/>
      <c r="H196" s="252">
        <v>89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135</v>
      </c>
      <c r="AU196" s="258" t="s">
        <v>90</v>
      </c>
      <c r="AV196" s="14" t="s">
        <v>90</v>
      </c>
      <c r="AW196" s="14" t="s">
        <v>34</v>
      </c>
      <c r="AX196" s="14" t="s">
        <v>80</v>
      </c>
      <c r="AY196" s="258" t="s">
        <v>122</v>
      </c>
    </row>
    <row r="197" s="14" customFormat="1">
      <c r="A197" s="14"/>
      <c r="B197" s="248"/>
      <c r="C197" s="249"/>
      <c r="D197" s="231" t="s">
        <v>135</v>
      </c>
      <c r="E197" s="250" t="s">
        <v>1</v>
      </c>
      <c r="F197" s="251" t="s">
        <v>282</v>
      </c>
      <c r="G197" s="249"/>
      <c r="H197" s="252">
        <v>67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135</v>
      </c>
      <c r="AU197" s="258" t="s">
        <v>90</v>
      </c>
      <c r="AV197" s="14" t="s">
        <v>90</v>
      </c>
      <c r="AW197" s="14" t="s">
        <v>34</v>
      </c>
      <c r="AX197" s="14" t="s">
        <v>80</v>
      </c>
      <c r="AY197" s="258" t="s">
        <v>122</v>
      </c>
    </row>
    <row r="198" s="14" customFormat="1">
      <c r="A198" s="14"/>
      <c r="B198" s="248"/>
      <c r="C198" s="249"/>
      <c r="D198" s="231" t="s">
        <v>135</v>
      </c>
      <c r="E198" s="250" t="s">
        <v>1</v>
      </c>
      <c r="F198" s="251" t="s">
        <v>283</v>
      </c>
      <c r="G198" s="249"/>
      <c r="H198" s="252">
        <v>70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8" t="s">
        <v>135</v>
      </c>
      <c r="AU198" s="258" t="s">
        <v>90</v>
      </c>
      <c r="AV198" s="14" t="s">
        <v>90</v>
      </c>
      <c r="AW198" s="14" t="s">
        <v>34</v>
      </c>
      <c r="AX198" s="14" t="s">
        <v>80</v>
      </c>
      <c r="AY198" s="258" t="s">
        <v>122</v>
      </c>
    </row>
    <row r="199" s="14" customFormat="1">
      <c r="A199" s="14"/>
      <c r="B199" s="248"/>
      <c r="C199" s="249"/>
      <c r="D199" s="231" t="s">
        <v>135</v>
      </c>
      <c r="E199" s="250" t="s">
        <v>1</v>
      </c>
      <c r="F199" s="251" t="s">
        <v>284</v>
      </c>
      <c r="G199" s="249"/>
      <c r="H199" s="252">
        <v>100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135</v>
      </c>
      <c r="AU199" s="258" t="s">
        <v>90</v>
      </c>
      <c r="AV199" s="14" t="s">
        <v>90</v>
      </c>
      <c r="AW199" s="14" t="s">
        <v>34</v>
      </c>
      <c r="AX199" s="14" t="s">
        <v>80</v>
      </c>
      <c r="AY199" s="258" t="s">
        <v>122</v>
      </c>
    </row>
    <row r="200" s="14" customFormat="1">
      <c r="A200" s="14"/>
      <c r="B200" s="248"/>
      <c r="C200" s="249"/>
      <c r="D200" s="231" t="s">
        <v>135</v>
      </c>
      <c r="E200" s="250" t="s">
        <v>1</v>
      </c>
      <c r="F200" s="251" t="s">
        <v>285</v>
      </c>
      <c r="G200" s="249"/>
      <c r="H200" s="252">
        <v>80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8" t="s">
        <v>135</v>
      </c>
      <c r="AU200" s="258" t="s">
        <v>90</v>
      </c>
      <c r="AV200" s="14" t="s">
        <v>90</v>
      </c>
      <c r="AW200" s="14" t="s">
        <v>34</v>
      </c>
      <c r="AX200" s="14" t="s">
        <v>80</v>
      </c>
      <c r="AY200" s="258" t="s">
        <v>122</v>
      </c>
    </row>
    <row r="201" s="14" customFormat="1">
      <c r="A201" s="14"/>
      <c r="B201" s="248"/>
      <c r="C201" s="249"/>
      <c r="D201" s="231" t="s">
        <v>135</v>
      </c>
      <c r="E201" s="250" t="s">
        <v>1</v>
      </c>
      <c r="F201" s="251" t="s">
        <v>286</v>
      </c>
      <c r="G201" s="249"/>
      <c r="H201" s="252">
        <v>65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135</v>
      </c>
      <c r="AU201" s="258" t="s">
        <v>90</v>
      </c>
      <c r="AV201" s="14" t="s">
        <v>90</v>
      </c>
      <c r="AW201" s="14" t="s">
        <v>34</v>
      </c>
      <c r="AX201" s="14" t="s">
        <v>80</v>
      </c>
      <c r="AY201" s="258" t="s">
        <v>122</v>
      </c>
    </row>
    <row r="202" s="14" customFormat="1">
      <c r="A202" s="14"/>
      <c r="B202" s="248"/>
      <c r="C202" s="249"/>
      <c r="D202" s="231" t="s">
        <v>135</v>
      </c>
      <c r="E202" s="250" t="s">
        <v>1</v>
      </c>
      <c r="F202" s="251" t="s">
        <v>287</v>
      </c>
      <c r="G202" s="249"/>
      <c r="H202" s="252">
        <v>67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135</v>
      </c>
      <c r="AU202" s="258" t="s">
        <v>90</v>
      </c>
      <c r="AV202" s="14" t="s">
        <v>90</v>
      </c>
      <c r="AW202" s="14" t="s">
        <v>34</v>
      </c>
      <c r="AX202" s="14" t="s">
        <v>80</v>
      </c>
      <c r="AY202" s="258" t="s">
        <v>122</v>
      </c>
    </row>
    <row r="203" s="15" customFormat="1">
      <c r="A203" s="15"/>
      <c r="B203" s="259"/>
      <c r="C203" s="260"/>
      <c r="D203" s="231" t="s">
        <v>135</v>
      </c>
      <c r="E203" s="261" t="s">
        <v>1</v>
      </c>
      <c r="F203" s="262" t="s">
        <v>157</v>
      </c>
      <c r="G203" s="260"/>
      <c r="H203" s="263">
        <v>828</v>
      </c>
      <c r="I203" s="264"/>
      <c r="J203" s="260"/>
      <c r="K203" s="260"/>
      <c r="L203" s="265"/>
      <c r="M203" s="280"/>
      <c r="N203" s="281"/>
      <c r="O203" s="281"/>
      <c r="P203" s="281"/>
      <c r="Q203" s="281"/>
      <c r="R203" s="281"/>
      <c r="S203" s="281"/>
      <c r="T203" s="28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9" t="s">
        <v>135</v>
      </c>
      <c r="AU203" s="269" t="s">
        <v>90</v>
      </c>
      <c r="AV203" s="15" t="s">
        <v>129</v>
      </c>
      <c r="AW203" s="15" t="s">
        <v>34</v>
      </c>
      <c r="AX203" s="15" t="s">
        <v>88</v>
      </c>
      <c r="AY203" s="269" t="s">
        <v>122</v>
      </c>
    </row>
    <row r="204" s="2" customFormat="1" ht="6.96" customHeight="1">
      <c r="A204" s="38"/>
      <c r="B204" s="66"/>
      <c r="C204" s="67"/>
      <c r="D204" s="67"/>
      <c r="E204" s="67"/>
      <c r="F204" s="67"/>
      <c r="G204" s="67"/>
      <c r="H204" s="67"/>
      <c r="I204" s="67"/>
      <c r="J204" s="67"/>
      <c r="K204" s="67"/>
      <c r="L204" s="44"/>
      <c r="M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</sheetData>
  <sheetProtection sheet="1" autoFilter="0" formatColumns="0" formatRows="0" objects="1" scenarios="1" spinCount="100000" saltValue="N9vo1bjQyc7cjnJYHkN5+n7jJaZrpGR3fPjwPIuBhCwiVPjvfX21HfAnZXeSPoTESR5Kch0jXTfucFhnks8ICw==" hashValue="A5SwEBdGcPMaq46hvh5nivLO5eVFbwSiVclTyKxisOrfglDN6ImMMRBoYEBfkJTInw+LdRuGMFt55Z5IrYY9aQ==" algorithmName="SHA-512" password="CC35"/>
  <autoFilter ref="C118:K20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4" r:id="rId1" display="https://podminky.urs.cz/item/CS_URS_2025_02/183104311"/>
    <hyperlink ref="F129" r:id="rId2" display="https://podminky.urs.cz/item/CS_URS_2025_02/184004411"/>
    <hyperlink ref="F134" r:id="rId3" display="https://podminky.urs.cz/item/CS_URS_2025_02/184807101"/>
    <hyperlink ref="F137" r:id="rId4" display="https://podminky.urs.cz/item/CS_URS_2025_02/184807911"/>
    <hyperlink ref="F144" r:id="rId5" display="https://podminky.urs.cz/item/CS_URS_2025_02/184808111"/>
    <hyperlink ref="F147" r:id="rId6" display="https://podminky.urs.cz/item/CS_URS_2025_02/184808211"/>
    <hyperlink ref="F151" r:id="rId7" display="https://podminky.urs.cz/item/CS_URS_2025_02/184808321"/>
    <hyperlink ref="F155" r:id="rId8" display="https://podminky.urs.cz/item/CS_URS_2025_02/184911111"/>
    <hyperlink ref="F162" r:id="rId9" display="https://podminky.urs.cz/item/CS_URS_2025_02/184911421"/>
    <hyperlink ref="F171" r:id="rId10" display="https://podminky.urs.cz/item/CS_URS_2025_02/185804311"/>
    <hyperlink ref="F177" r:id="rId11" display="https://podminky.urs.cz/item/CS_URS_2025_02/185851121"/>
    <hyperlink ref="F183" r:id="rId12" display="https://podminky.urs.cz/item/CS_URS_2025_02/185851129"/>
    <hyperlink ref="F190" r:id="rId13" display="https://podminky.urs.cz/item/CS_URS_2025_02/9660038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Benda Pavel</dc:creator>
  <cp:lastModifiedBy>Benda Pavel</cp:lastModifiedBy>
  <dcterms:created xsi:type="dcterms:W3CDTF">2025-09-17T08:50:13Z</dcterms:created>
  <dcterms:modified xsi:type="dcterms:W3CDTF">2025-09-17T08:50:17Z</dcterms:modified>
</cp:coreProperties>
</file>